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部品" state="visible" r:id="rId4"/>
    <sheet sheetId="2" name="入出庫" state="visible" r:id="rId5"/>
  </sheets>
  <calcPr calcId="171027"/>
</workbook>
</file>

<file path=xl/sharedStrings.xml><?xml version="1.0" encoding="utf-8"?>
<sst xmlns="http://schemas.openxmlformats.org/spreadsheetml/2006/main" count="41" uniqueCount="39">
  <si>
    <t>部品在庫管理表</t>
  </si>
  <si>
    <t>入出庫から部品ごとの在庫を計算し、発注点、発注数量、在庫金額を表示します。</t>
  </si>
  <si>
    <t>このシートに部品を1回だけ登録し、入庫と出庫はすべて同じ部品番号で入出庫シートに記録してください。グレーの列が在庫、発注点、発注数量を計算します。</t>
  </si>
  <si>
    <t>集計</t>
  </si>
  <si>
    <t>登録部品数</t>
  </si>
  <si>
    <t>発注が必要な部品</t>
  </si>
  <si>
    <t>欠品中の部品</t>
  </si>
  <si>
    <t>在庫金額合計</t>
  </si>
  <si>
    <t>部品</t>
  </si>
  <si>
    <t>部品番号</t>
  </si>
  <si>
    <t>品名</t>
  </si>
  <si>
    <t>メーカー／型式</t>
  </si>
  <si>
    <t>使用設備</t>
  </si>
  <si>
    <t>保管場所</t>
  </si>
  <si>
    <t>重要部品</t>
  </si>
  <si>
    <t>単位</t>
  </si>
  <si>
    <t>期首在庫</t>
  </si>
  <si>
    <t>入庫</t>
  </si>
  <si>
    <t>出庫</t>
  </si>
  <si>
    <t>現在庫</t>
  </si>
  <si>
    <t>最低在庫</t>
  </si>
  <si>
    <t>1日あたり平均使用量</t>
  </si>
  <si>
    <t>リードタイム（日）</t>
  </si>
  <si>
    <t>推奨発注点</t>
  </si>
  <si>
    <t>最大在庫</t>
  </si>
  <si>
    <t>発注数量</t>
  </si>
  <si>
    <t>単価</t>
  </si>
  <si>
    <t>在庫金額</t>
  </si>
  <si>
    <t>状態</t>
  </si>
  <si>
    <t>仕入先</t>
  </si>
  <si>
    <t>空のテンプレートです。金額はお使いの通貨で入力してください。実地棚卸の後は、期首在庫を修正するか、調整の入出庫を記録してください。</t>
  </si>
  <si>
    <t>入出庫記録</t>
  </si>
  <si>
    <t>日付</t>
  </si>
  <si>
    <t>品名（自動入力）</t>
  </si>
  <si>
    <t>区分</t>
  </si>
  <si>
    <t>数量</t>
  </si>
  <si>
    <t>参照（作業指示、納品書）</t>
  </si>
  <si>
    <t>担当者</t>
  </si>
  <si>
    <t>コメント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</si>
</sst>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  <font>
      <b/>
      <color rgb="FF2563EB"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/>
    <xf numFmtId="0" fontId="4" fillId="0" borderId="1" xfId="0" applyFont="1" applyBorder="1"/>
    <xf numFmtId="1" fontId="5" fillId="2" borderId="1" xfId="0" applyNumberFormat="1" applyFont="1" applyFill="1" applyBorder="1"/>
    <xf numFmtId="4" fontId="5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3" fontId="0" fillId="2" borderId="1" xfId="0" applyNumberFormat="1" applyFill="1" applyBorder="1"/>
    <xf numFmtId="4" fontId="0" fillId="0" borderId="1" xfId="0" applyNumberFormat="1" applyBorder="1"/>
    <xf numFmtId="4" fontId="0" fillId="2" borderId="1" xfId="0" applyNumberFormat="1" applyFill="1" applyBorder="1"/>
    <xf numFmtId="164" fontId="0" fillId="0" borderId="1" xfId="0" applyNumberFormat="1" applyBorder="1"/>
  </cellXfs>
  <cellStyles count="1">
    <cellStyle name="Normal" xfId="0" builtinId="0"/>
  </cellStyles>
  <dxfs count="2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4"/>
  <sheetViews>
    <sheetView workbookViewId="0" showGridLines="0">
      <pane xSplit="2" ySplit="12" topLeftCell="C13" activePane="bottomRight" state="frozen"/>
      <selection pane="bottomRight"/>
    </sheetView>
  </sheetViews>
  <sheetFormatPr defaultRowHeight="15" outlineLevelRow="0" outlineLevelCol="0" x14ac:dyDescent="55"/>
  <cols>
    <col min="1" max="1" width="14" customWidth="1"/>
    <col min="2" max="2" width="26" customWidth="1"/>
    <col min="3" max="3" width="18" customWidth="1"/>
    <col min="4" max="4" width="20" customWidth="1"/>
    <col min="5" max="5" width="14" customWidth="1"/>
    <col min="6" max="6" width="10" customWidth="1"/>
    <col min="7" max="7" width="8" customWidth="1"/>
    <col min="8" max="8" width="10" customWidth="1"/>
    <col min="11" max="12" width="10" customWidth="1"/>
    <col min="13" max="13" width="11" customWidth="1"/>
    <col min="14" max="14" width="10" customWidth="1"/>
    <col min="15" max="15" width="12" customWidth="1"/>
    <col min="16" max="16" width="10" customWidth="1"/>
    <col min="17" max="18" width="11" customWidth="1"/>
    <col min="19" max="19" width="12" customWidth="1"/>
    <col min="20" max="20" width="13" customWidth="1"/>
    <col min="21" max="21" width="18" customWidth="1"/>
  </cols>
  <sheetData>
    <row r="1" ht="26" customHeight="1" spans="1:2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30" customHeight="1" spans="1:21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5" spans="1:8" x14ac:dyDescent="0.25">
      <c r="A5" s="4" t="s">
        <v>3</v>
      </c>
      <c r="B5" s="4"/>
      <c r="C5" s="4"/>
      <c r="D5" s="4"/>
      <c r="E5" s="4"/>
      <c r="F5" s="4"/>
      <c r="G5" s="4"/>
      <c r="H5" s="4"/>
    </row>
    <row r="6" spans="1:3" x14ac:dyDescent="0.25">
      <c r="A6" s="5" t="s">
        <v>4</v>
      </c>
      <c r="B6" s="5"/>
      <c r="C6" s="6">
        <f>COUNTA(A13:A312)</f>
      </c>
    </row>
    <row r="7" spans="1:3" x14ac:dyDescent="0.25">
      <c r="A7" s="5" t="s">
        <v>5</v>
      </c>
      <c r="B7" s="5"/>
      <c r="C7" s="6">
        <f>COUNTIF(T13:T312,"要発注")</f>
      </c>
    </row>
    <row r="8" spans="1:3" x14ac:dyDescent="0.25">
      <c r="A8" s="5" t="s">
        <v>6</v>
      </c>
      <c r="B8" s="5"/>
      <c r="C8" s="6">
        <f>COUNTIF(T13:T312,"欠品")</f>
      </c>
    </row>
    <row r="9" spans="1:3" x14ac:dyDescent="0.25">
      <c r="A9" s="5" t="s">
        <v>7</v>
      </c>
      <c r="B9" s="5"/>
      <c r="C9" s="7">
        <f>SUM(S13:S312)</f>
      </c>
    </row>
    <row r="11" spans="1:21" x14ac:dyDescent="0.25">
      <c r="A11" s="4" t="s"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ht="45" customHeight="1" spans="1:21" x14ac:dyDescent="0.25">
      <c r="A12" s="8" t="s">
        <v>9</v>
      </c>
      <c r="B12" s="8" t="s">
        <v>10</v>
      </c>
      <c r="C12" s="8" t="s">
        <v>11</v>
      </c>
      <c r="D12" s="8" t="s">
        <v>12</v>
      </c>
      <c r="E12" s="8" t="s">
        <v>13</v>
      </c>
      <c r="F12" s="8" t="s">
        <v>14</v>
      </c>
      <c r="G12" s="8" t="s">
        <v>15</v>
      </c>
      <c r="H12" s="8" t="s">
        <v>16</v>
      </c>
      <c r="I12" s="8" t="s">
        <v>17</v>
      </c>
      <c r="J12" s="8" t="s">
        <v>18</v>
      </c>
      <c r="K12" s="8" t="s">
        <v>19</v>
      </c>
      <c r="L12" s="8" t="s">
        <v>20</v>
      </c>
      <c r="M12" s="8" t="s">
        <v>21</v>
      </c>
      <c r="N12" s="8" t="s">
        <v>22</v>
      </c>
      <c r="O12" s="8" t="s">
        <v>23</v>
      </c>
      <c r="P12" s="8" t="s">
        <v>24</v>
      </c>
      <c r="Q12" s="8" t="s">
        <v>25</v>
      </c>
      <c r="R12" s="8" t="s">
        <v>26</v>
      </c>
      <c r="S12" s="8" t="s">
        <v>27</v>
      </c>
      <c r="T12" s="8" t="s">
        <v>28</v>
      </c>
      <c r="U12" s="8" t="s">
        <v>29</v>
      </c>
    </row>
    <row r="13" spans="1:21" x14ac:dyDescent="0.25">
      <c r="A13" s="9"/>
      <c r="B13" s="9"/>
      <c r="C13" s="9"/>
      <c r="D13" s="9"/>
      <c r="E13" s="9"/>
      <c r="F13" s="9"/>
      <c r="G13" s="9"/>
      <c r="H13" s="9"/>
      <c r="I13" s="10">
        <f>IF(A13="","",SUMIFS('入出庫'!$E$5:$E$1004,'入出庫'!$B$5:$B$1004,A13,'入出庫'!$D$5:$D$1004,"入庫"))</f>
      </c>
      <c r="J13" s="10">
        <f>IF(A13="","",SUMIFS('入出庫'!$E$5:$E$1004,'入出庫'!$B$5:$B$1004,A13,'入出庫'!$D$5:$D$1004,"出庫"))</f>
      </c>
      <c r="K13" s="10">
        <f>IF(A13="","",N(H13)+I13-J13)</f>
      </c>
      <c r="L13" s="9"/>
      <c r="M13" s="11"/>
      <c r="N13" s="9"/>
      <c r="O13" s="12">
        <f>IF(A13="","",IF(AND(ISNUMBER(M13),ISNUMBER(N13)),ROUNDUP(M13*N13,0)+N(L13),IF(ISNUMBER(L13),L13,"")))</f>
      </c>
      <c r="P13" s="9"/>
      <c r="Q13" s="10">
        <f>IF(AND(ISNUMBER(K13),ISNUMBER(O13),ISNUMBER(P13)),IF(K13&lt;=O13,MAX(P13-K13,0),""),"")</f>
      </c>
      <c r="R13" s="13"/>
      <c r="S13" s="14">
        <f>IF(AND(ISNUMBER(K13),ISNUMBER(R13)),K13*R13,"")</f>
      </c>
      <c r="T13" s="10">
        <f>IF(ISNUMBER(K13),IF(K13&lt;=0,"欠品",IF(ISNUMBER(O13),IF(K13&lt;=O13,"要発注","OK"),"OK")),"")</f>
      </c>
      <c r="U13" s="9"/>
    </row>
    <row r="14" spans="1:21" x14ac:dyDescent="0.25">
      <c r="A14" s="9"/>
      <c r="B14" s="9"/>
      <c r="C14" s="9"/>
      <c r="D14" s="9"/>
      <c r="E14" s="9"/>
      <c r="F14" s="9"/>
      <c r="G14" s="9"/>
      <c r="H14" s="9"/>
      <c r="I14" s="10">
        <f>IF(A14="","",SUMIFS('入出庫'!$E$5:$E$1004,'入出庫'!$B$5:$B$1004,A14,'入出庫'!$D$5:$D$1004,"入庫"))</f>
      </c>
      <c r="J14" s="10">
        <f>IF(A14="","",SUMIFS('入出庫'!$E$5:$E$1004,'入出庫'!$B$5:$B$1004,A14,'入出庫'!$D$5:$D$1004,"出庫"))</f>
      </c>
      <c r="K14" s="10">
        <f>IF(A14="","",N(H14)+I14-J14)</f>
      </c>
      <c r="L14" s="9"/>
      <c r="M14" s="11"/>
      <c r="N14" s="9"/>
      <c r="O14" s="12">
        <f>IF(A14="","",IF(AND(ISNUMBER(M14),ISNUMBER(N14)),ROUNDUP(M14*N14,0)+N(L14),IF(ISNUMBER(L14),L14,"")))</f>
      </c>
      <c r="P14" s="9"/>
      <c r="Q14" s="10">
        <f>IF(AND(ISNUMBER(K14),ISNUMBER(O14),ISNUMBER(P14)),IF(K14&lt;=O14,MAX(P14-K14,0),""),"")</f>
      </c>
      <c r="R14" s="13"/>
      <c r="S14" s="14">
        <f>IF(AND(ISNUMBER(K14),ISNUMBER(R14)),K14*R14,"")</f>
      </c>
      <c r="T14" s="10">
        <f>IF(ISNUMBER(K14),IF(K14&lt;=0,"欠品",IF(ISNUMBER(O14),IF(K14&lt;=O14,"要発注","OK"),"OK")),"")</f>
      </c>
      <c r="U14" s="9"/>
    </row>
    <row r="15" spans="1:21" x14ac:dyDescent="0.25">
      <c r="A15" s="9"/>
      <c r="B15" s="9"/>
      <c r="C15" s="9"/>
      <c r="D15" s="9"/>
      <c r="E15" s="9"/>
      <c r="F15" s="9"/>
      <c r="G15" s="9"/>
      <c r="H15" s="9"/>
      <c r="I15" s="10">
        <f>IF(A15="","",SUMIFS('入出庫'!$E$5:$E$1004,'入出庫'!$B$5:$B$1004,A15,'入出庫'!$D$5:$D$1004,"入庫"))</f>
      </c>
      <c r="J15" s="10">
        <f>IF(A15="","",SUMIFS('入出庫'!$E$5:$E$1004,'入出庫'!$B$5:$B$1004,A15,'入出庫'!$D$5:$D$1004,"出庫"))</f>
      </c>
      <c r="K15" s="10">
        <f>IF(A15="","",N(H15)+I15-J15)</f>
      </c>
      <c r="L15" s="9"/>
      <c r="M15" s="11"/>
      <c r="N15" s="9"/>
      <c r="O15" s="12">
        <f>IF(A15="","",IF(AND(ISNUMBER(M15),ISNUMBER(N15)),ROUNDUP(M15*N15,0)+N(L15),IF(ISNUMBER(L15),L15,"")))</f>
      </c>
      <c r="P15" s="9"/>
      <c r="Q15" s="10">
        <f>IF(AND(ISNUMBER(K15),ISNUMBER(O15),ISNUMBER(P15)),IF(K15&lt;=O15,MAX(P15-K15,0),""),"")</f>
      </c>
      <c r="R15" s="13"/>
      <c r="S15" s="14">
        <f>IF(AND(ISNUMBER(K15),ISNUMBER(R15)),K15*R15,"")</f>
      </c>
      <c r="T15" s="10">
        <f>IF(ISNUMBER(K15),IF(K15&lt;=0,"欠品",IF(ISNUMBER(O15),IF(K15&lt;=O15,"要発注","OK"),"OK")),"")</f>
      </c>
      <c r="U15" s="9"/>
    </row>
    <row r="16" spans="1:21" x14ac:dyDescent="0.25">
      <c r="A16" s="9"/>
      <c r="B16" s="9"/>
      <c r="C16" s="9"/>
      <c r="D16" s="9"/>
      <c r="E16" s="9"/>
      <c r="F16" s="9"/>
      <c r="G16" s="9"/>
      <c r="H16" s="9"/>
      <c r="I16" s="10">
        <f>IF(A16="","",SUMIFS('入出庫'!$E$5:$E$1004,'入出庫'!$B$5:$B$1004,A16,'入出庫'!$D$5:$D$1004,"入庫"))</f>
      </c>
      <c r="J16" s="10">
        <f>IF(A16="","",SUMIFS('入出庫'!$E$5:$E$1004,'入出庫'!$B$5:$B$1004,A16,'入出庫'!$D$5:$D$1004,"出庫"))</f>
      </c>
      <c r="K16" s="10">
        <f>IF(A16="","",N(H16)+I16-J16)</f>
      </c>
      <c r="L16" s="9"/>
      <c r="M16" s="11"/>
      <c r="N16" s="9"/>
      <c r="O16" s="12">
        <f>IF(A16="","",IF(AND(ISNUMBER(M16),ISNUMBER(N16)),ROUNDUP(M16*N16,0)+N(L16),IF(ISNUMBER(L16),L16,"")))</f>
      </c>
      <c r="P16" s="9"/>
      <c r="Q16" s="10">
        <f>IF(AND(ISNUMBER(K16),ISNUMBER(O16),ISNUMBER(P16)),IF(K16&lt;=O16,MAX(P16-K16,0),""),"")</f>
      </c>
      <c r="R16" s="13"/>
      <c r="S16" s="14">
        <f>IF(AND(ISNUMBER(K16),ISNUMBER(R16)),K16*R16,"")</f>
      </c>
      <c r="T16" s="10">
        <f>IF(ISNUMBER(K16),IF(K16&lt;=0,"欠品",IF(ISNUMBER(O16),IF(K16&lt;=O16,"要発注","OK"),"OK")),"")</f>
      </c>
      <c r="U16" s="9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10">
        <f>IF(A17="","",SUMIFS('入出庫'!$E$5:$E$1004,'入出庫'!$B$5:$B$1004,A17,'入出庫'!$D$5:$D$1004,"入庫"))</f>
      </c>
      <c r="J17" s="10">
        <f>IF(A17="","",SUMIFS('入出庫'!$E$5:$E$1004,'入出庫'!$B$5:$B$1004,A17,'入出庫'!$D$5:$D$1004,"出庫"))</f>
      </c>
      <c r="K17" s="10">
        <f>IF(A17="","",N(H17)+I17-J17)</f>
      </c>
      <c r="L17" s="9"/>
      <c r="M17" s="11"/>
      <c r="N17" s="9"/>
      <c r="O17" s="12">
        <f>IF(A17="","",IF(AND(ISNUMBER(M17),ISNUMBER(N17)),ROUNDUP(M17*N17,0)+N(L17),IF(ISNUMBER(L17),L17,"")))</f>
      </c>
      <c r="P17" s="9"/>
      <c r="Q17" s="10">
        <f>IF(AND(ISNUMBER(K17),ISNUMBER(O17),ISNUMBER(P17)),IF(K17&lt;=O17,MAX(P17-K17,0),""),"")</f>
      </c>
      <c r="R17" s="13"/>
      <c r="S17" s="14">
        <f>IF(AND(ISNUMBER(K17),ISNUMBER(R17)),K17*R17,"")</f>
      </c>
      <c r="T17" s="10">
        <f>IF(ISNUMBER(K17),IF(K17&lt;=0,"欠品",IF(ISNUMBER(O17),IF(K17&lt;=O17,"要発注","OK"),"OK")),"")</f>
      </c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10">
        <f>IF(A18="","",SUMIFS('入出庫'!$E$5:$E$1004,'入出庫'!$B$5:$B$1004,A18,'入出庫'!$D$5:$D$1004,"入庫"))</f>
      </c>
      <c r="J18" s="10">
        <f>IF(A18="","",SUMIFS('入出庫'!$E$5:$E$1004,'入出庫'!$B$5:$B$1004,A18,'入出庫'!$D$5:$D$1004,"出庫"))</f>
      </c>
      <c r="K18" s="10">
        <f>IF(A18="","",N(H18)+I18-J18)</f>
      </c>
      <c r="L18" s="9"/>
      <c r="M18" s="11"/>
      <c r="N18" s="9"/>
      <c r="O18" s="12">
        <f>IF(A18="","",IF(AND(ISNUMBER(M18),ISNUMBER(N18)),ROUNDUP(M18*N18,0)+N(L18),IF(ISNUMBER(L18),L18,"")))</f>
      </c>
      <c r="P18" s="9"/>
      <c r="Q18" s="10">
        <f>IF(AND(ISNUMBER(K18),ISNUMBER(O18),ISNUMBER(P18)),IF(K18&lt;=O18,MAX(P18-K18,0),""),"")</f>
      </c>
      <c r="R18" s="13"/>
      <c r="S18" s="14">
        <f>IF(AND(ISNUMBER(K18),ISNUMBER(R18)),K18*R18,"")</f>
      </c>
      <c r="T18" s="10">
        <f>IF(ISNUMBER(K18),IF(K18&lt;=0,"欠品",IF(ISNUMBER(O18),IF(K18&lt;=O18,"要発注","OK"),"OK")),"")</f>
      </c>
      <c r="U18" s="9"/>
    </row>
    <row r="19" spans="1:21" x14ac:dyDescent="0.25">
      <c r="A19" s="9"/>
      <c r="B19" s="9"/>
      <c r="C19" s="9"/>
      <c r="D19" s="9"/>
      <c r="E19" s="9"/>
      <c r="F19" s="9"/>
      <c r="G19" s="9"/>
      <c r="H19" s="9"/>
      <c r="I19" s="10">
        <f>IF(A19="","",SUMIFS('入出庫'!$E$5:$E$1004,'入出庫'!$B$5:$B$1004,A19,'入出庫'!$D$5:$D$1004,"入庫"))</f>
      </c>
      <c r="J19" s="10">
        <f>IF(A19="","",SUMIFS('入出庫'!$E$5:$E$1004,'入出庫'!$B$5:$B$1004,A19,'入出庫'!$D$5:$D$1004,"出庫"))</f>
      </c>
      <c r="K19" s="10">
        <f>IF(A19="","",N(H19)+I19-J19)</f>
      </c>
      <c r="L19" s="9"/>
      <c r="M19" s="11"/>
      <c r="N19" s="9"/>
      <c r="O19" s="12">
        <f>IF(A19="","",IF(AND(ISNUMBER(M19),ISNUMBER(N19)),ROUNDUP(M19*N19,0)+N(L19),IF(ISNUMBER(L19),L19,"")))</f>
      </c>
      <c r="P19" s="9"/>
      <c r="Q19" s="10">
        <f>IF(AND(ISNUMBER(K19),ISNUMBER(O19),ISNUMBER(P19)),IF(K19&lt;=O19,MAX(P19-K19,0),""),"")</f>
      </c>
      <c r="R19" s="13"/>
      <c r="S19" s="14">
        <f>IF(AND(ISNUMBER(K19),ISNUMBER(R19)),K19*R19,"")</f>
      </c>
      <c r="T19" s="10">
        <f>IF(ISNUMBER(K19),IF(K19&lt;=0,"欠品",IF(ISNUMBER(O19),IF(K19&lt;=O19,"要発注","OK"),"OK")),"")</f>
      </c>
      <c r="U19" s="9"/>
    </row>
    <row r="20" spans="1:21" x14ac:dyDescent="0.25">
      <c r="A20" s="9"/>
      <c r="B20" s="9"/>
      <c r="C20" s="9"/>
      <c r="D20" s="9"/>
      <c r="E20" s="9"/>
      <c r="F20" s="9"/>
      <c r="G20" s="9"/>
      <c r="H20" s="9"/>
      <c r="I20" s="10">
        <f>IF(A20="","",SUMIFS('入出庫'!$E$5:$E$1004,'入出庫'!$B$5:$B$1004,A20,'入出庫'!$D$5:$D$1004,"入庫"))</f>
      </c>
      <c r="J20" s="10">
        <f>IF(A20="","",SUMIFS('入出庫'!$E$5:$E$1004,'入出庫'!$B$5:$B$1004,A20,'入出庫'!$D$5:$D$1004,"出庫"))</f>
      </c>
      <c r="K20" s="10">
        <f>IF(A20="","",N(H20)+I20-J20)</f>
      </c>
      <c r="L20" s="9"/>
      <c r="M20" s="11"/>
      <c r="N20" s="9"/>
      <c r="O20" s="12">
        <f>IF(A20="","",IF(AND(ISNUMBER(M20),ISNUMBER(N20)),ROUNDUP(M20*N20,0)+N(L20),IF(ISNUMBER(L20),L20,"")))</f>
      </c>
      <c r="P20" s="9"/>
      <c r="Q20" s="10">
        <f>IF(AND(ISNUMBER(K20),ISNUMBER(O20),ISNUMBER(P20)),IF(K20&lt;=O20,MAX(P20-K20,0),""),"")</f>
      </c>
      <c r="R20" s="13"/>
      <c r="S20" s="14">
        <f>IF(AND(ISNUMBER(K20),ISNUMBER(R20)),K20*R20,"")</f>
      </c>
      <c r="T20" s="10">
        <f>IF(ISNUMBER(K20),IF(K20&lt;=0,"欠品",IF(ISNUMBER(O20),IF(K20&lt;=O20,"要発注","OK"),"OK")),"")</f>
      </c>
      <c r="U20" s="9"/>
    </row>
    <row r="21" spans="1:21" x14ac:dyDescent="0.25">
      <c r="A21" s="9"/>
      <c r="B21" s="9"/>
      <c r="C21" s="9"/>
      <c r="D21" s="9"/>
      <c r="E21" s="9"/>
      <c r="F21" s="9"/>
      <c r="G21" s="9"/>
      <c r="H21" s="9"/>
      <c r="I21" s="10">
        <f>IF(A21="","",SUMIFS('入出庫'!$E$5:$E$1004,'入出庫'!$B$5:$B$1004,A21,'入出庫'!$D$5:$D$1004,"入庫"))</f>
      </c>
      <c r="J21" s="10">
        <f>IF(A21="","",SUMIFS('入出庫'!$E$5:$E$1004,'入出庫'!$B$5:$B$1004,A21,'入出庫'!$D$5:$D$1004,"出庫"))</f>
      </c>
      <c r="K21" s="10">
        <f>IF(A21="","",N(H21)+I21-J21)</f>
      </c>
      <c r="L21" s="9"/>
      <c r="M21" s="11"/>
      <c r="N21" s="9"/>
      <c r="O21" s="12">
        <f>IF(A21="","",IF(AND(ISNUMBER(M21),ISNUMBER(N21)),ROUNDUP(M21*N21,0)+N(L21),IF(ISNUMBER(L21),L21,"")))</f>
      </c>
      <c r="P21" s="9"/>
      <c r="Q21" s="10">
        <f>IF(AND(ISNUMBER(K21),ISNUMBER(O21),ISNUMBER(P21)),IF(K21&lt;=O21,MAX(P21-K21,0),""),"")</f>
      </c>
      <c r="R21" s="13"/>
      <c r="S21" s="14">
        <f>IF(AND(ISNUMBER(K21),ISNUMBER(R21)),K21*R21,"")</f>
      </c>
      <c r="T21" s="10">
        <f>IF(ISNUMBER(K21),IF(K21&lt;=0,"欠品",IF(ISNUMBER(O21),IF(K21&lt;=O21,"要発注","OK"),"OK")),"")</f>
      </c>
      <c r="U21" s="9"/>
    </row>
    <row r="22" spans="1:21" x14ac:dyDescent="0.25">
      <c r="A22" s="9"/>
      <c r="B22" s="9"/>
      <c r="C22" s="9"/>
      <c r="D22" s="9"/>
      <c r="E22" s="9"/>
      <c r="F22" s="9"/>
      <c r="G22" s="9"/>
      <c r="H22" s="9"/>
      <c r="I22" s="10">
        <f>IF(A22="","",SUMIFS('入出庫'!$E$5:$E$1004,'入出庫'!$B$5:$B$1004,A22,'入出庫'!$D$5:$D$1004,"入庫"))</f>
      </c>
      <c r="J22" s="10">
        <f>IF(A22="","",SUMIFS('入出庫'!$E$5:$E$1004,'入出庫'!$B$5:$B$1004,A22,'入出庫'!$D$5:$D$1004,"出庫"))</f>
      </c>
      <c r="K22" s="10">
        <f>IF(A22="","",N(H22)+I22-J22)</f>
      </c>
      <c r="L22" s="9"/>
      <c r="M22" s="11"/>
      <c r="N22" s="9"/>
      <c r="O22" s="12">
        <f>IF(A22="","",IF(AND(ISNUMBER(M22),ISNUMBER(N22)),ROUNDUP(M22*N22,0)+N(L22),IF(ISNUMBER(L22),L22,"")))</f>
      </c>
      <c r="P22" s="9"/>
      <c r="Q22" s="10">
        <f>IF(AND(ISNUMBER(K22),ISNUMBER(O22),ISNUMBER(P22)),IF(K22&lt;=O22,MAX(P22-K22,0),""),"")</f>
      </c>
      <c r="R22" s="13"/>
      <c r="S22" s="14">
        <f>IF(AND(ISNUMBER(K22),ISNUMBER(R22)),K22*R22,"")</f>
      </c>
      <c r="T22" s="10">
        <f>IF(ISNUMBER(K22),IF(K22&lt;=0,"欠品",IF(ISNUMBER(O22),IF(K22&lt;=O22,"要発注","OK"),"OK")),"")</f>
      </c>
      <c r="U22" s="9"/>
    </row>
    <row r="23" spans="1:21" x14ac:dyDescent="0.25">
      <c r="A23" s="9"/>
      <c r="B23" s="9"/>
      <c r="C23" s="9"/>
      <c r="D23" s="9"/>
      <c r="E23" s="9"/>
      <c r="F23" s="9"/>
      <c r="G23" s="9"/>
      <c r="H23" s="9"/>
      <c r="I23" s="10">
        <f>IF(A23="","",SUMIFS('入出庫'!$E$5:$E$1004,'入出庫'!$B$5:$B$1004,A23,'入出庫'!$D$5:$D$1004,"入庫"))</f>
      </c>
      <c r="J23" s="10">
        <f>IF(A23="","",SUMIFS('入出庫'!$E$5:$E$1004,'入出庫'!$B$5:$B$1004,A23,'入出庫'!$D$5:$D$1004,"出庫"))</f>
      </c>
      <c r="K23" s="10">
        <f>IF(A23="","",N(H23)+I23-J23)</f>
      </c>
      <c r="L23" s="9"/>
      <c r="M23" s="11"/>
      <c r="N23" s="9"/>
      <c r="O23" s="12">
        <f>IF(A23="","",IF(AND(ISNUMBER(M23),ISNUMBER(N23)),ROUNDUP(M23*N23,0)+N(L23),IF(ISNUMBER(L23),L23,"")))</f>
      </c>
      <c r="P23" s="9"/>
      <c r="Q23" s="10">
        <f>IF(AND(ISNUMBER(K23),ISNUMBER(O23),ISNUMBER(P23)),IF(K23&lt;=O23,MAX(P23-K23,0),""),"")</f>
      </c>
      <c r="R23" s="13"/>
      <c r="S23" s="14">
        <f>IF(AND(ISNUMBER(K23),ISNUMBER(R23)),K23*R23,"")</f>
      </c>
      <c r="T23" s="10">
        <f>IF(ISNUMBER(K23),IF(K23&lt;=0,"欠品",IF(ISNUMBER(O23),IF(K23&lt;=O23,"要発注","OK"),"OK")),"")</f>
      </c>
      <c r="U23" s="9"/>
    </row>
    <row r="24" spans="1:21" x14ac:dyDescent="0.25">
      <c r="A24" s="9"/>
      <c r="B24" s="9"/>
      <c r="C24" s="9"/>
      <c r="D24" s="9"/>
      <c r="E24" s="9"/>
      <c r="F24" s="9"/>
      <c r="G24" s="9"/>
      <c r="H24" s="9"/>
      <c r="I24" s="10">
        <f>IF(A24="","",SUMIFS('入出庫'!$E$5:$E$1004,'入出庫'!$B$5:$B$1004,A24,'入出庫'!$D$5:$D$1004,"入庫"))</f>
      </c>
      <c r="J24" s="10">
        <f>IF(A24="","",SUMIFS('入出庫'!$E$5:$E$1004,'入出庫'!$B$5:$B$1004,A24,'入出庫'!$D$5:$D$1004,"出庫"))</f>
      </c>
      <c r="K24" s="10">
        <f>IF(A24="","",N(H24)+I24-J24)</f>
      </c>
      <c r="L24" s="9"/>
      <c r="M24" s="11"/>
      <c r="N24" s="9"/>
      <c r="O24" s="12">
        <f>IF(A24="","",IF(AND(ISNUMBER(M24),ISNUMBER(N24)),ROUNDUP(M24*N24,0)+N(L24),IF(ISNUMBER(L24),L24,"")))</f>
      </c>
      <c r="P24" s="9"/>
      <c r="Q24" s="10">
        <f>IF(AND(ISNUMBER(K24),ISNUMBER(O24),ISNUMBER(P24)),IF(K24&lt;=O24,MAX(P24-K24,0),""),"")</f>
      </c>
      <c r="R24" s="13"/>
      <c r="S24" s="14">
        <f>IF(AND(ISNUMBER(K24),ISNUMBER(R24)),K24*R24,"")</f>
      </c>
      <c r="T24" s="10">
        <f>IF(ISNUMBER(K24),IF(K24&lt;=0,"欠品",IF(ISNUMBER(O24),IF(K24&lt;=O24,"要発注","OK"),"OK")),"")</f>
      </c>
      <c r="U24" s="9"/>
    </row>
    <row r="25" spans="1:21" x14ac:dyDescent="0.25">
      <c r="A25" s="9"/>
      <c r="B25" s="9"/>
      <c r="C25" s="9"/>
      <c r="D25" s="9"/>
      <c r="E25" s="9"/>
      <c r="F25" s="9"/>
      <c r="G25" s="9"/>
      <c r="H25" s="9"/>
      <c r="I25" s="10">
        <f>IF(A25="","",SUMIFS('入出庫'!$E$5:$E$1004,'入出庫'!$B$5:$B$1004,A25,'入出庫'!$D$5:$D$1004,"入庫"))</f>
      </c>
      <c r="J25" s="10">
        <f>IF(A25="","",SUMIFS('入出庫'!$E$5:$E$1004,'入出庫'!$B$5:$B$1004,A25,'入出庫'!$D$5:$D$1004,"出庫"))</f>
      </c>
      <c r="K25" s="10">
        <f>IF(A25="","",N(H25)+I25-J25)</f>
      </c>
      <c r="L25" s="9"/>
      <c r="M25" s="11"/>
      <c r="N25" s="9"/>
      <c r="O25" s="12">
        <f>IF(A25="","",IF(AND(ISNUMBER(M25),ISNUMBER(N25)),ROUNDUP(M25*N25,0)+N(L25),IF(ISNUMBER(L25),L25,"")))</f>
      </c>
      <c r="P25" s="9"/>
      <c r="Q25" s="10">
        <f>IF(AND(ISNUMBER(K25),ISNUMBER(O25),ISNUMBER(P25)),IF(K25&lt;=O25,MAX(P25-K25,0),""),"")</f>
      </c>
      <c r="R25" s="13"/>
      <c r="S25" s="14">
        <f>IF(AND(ISNUMBER(K25),ISNUMBER(R25)),K25*R25,"")</f>
      </c>
      <c r="T25" s="10">
        <f>IF(ISNUMBER(K25),IF(K25&lt;=0,"欠品",IF(ISNUMBER(O25),IF(K25&lt;=O25,"要発注","OK"),"OK")),"")</f>
      </c>
      <c r="U25" s="9"/>
    </row>
    <row r="26" spans="1:21" x14ac:dyDescent="0.25">
      <c r="A26" s="9"/>
      <c r="B26" s="9"/>
      <c r="C26" s="9"/>
      <c r="D26" s="9"/>
      <c r="E26" s="9"/>
      <c r="F26" s="9"/>
      <c r="G26" s="9"/>
      <c r="H26" s="9"/>
      <c r="I26" s="10">
        <f>IF(A26="","",SUMIFS('入出庫'!$E$5:$E$1004,'入出庫'!$B$5:$B$1004,A26,'入出庫'!$D$5:$D$1004,"入庫"))</f>
      </c>
      <c r="J26" s="10">
        <f>IF(A26="","",SUMIFS('入出庫'!$E$5:$E$1004,'入出庫'!$B$5:$B$1004,A26,'入出庫'!$D$5:$D$1004,"出庫"))</f>
      </c>
      <c r="K26" s="10">
        <f>IF(A26="","",N(H26)+I26-J26)</f>
      </c>
      <c r="L26" s="9"/>
      <c r="M26" s="11"/>
      <c r="N26" s="9"/>
      <c r="O26" s="12">
        <f>IF(A26="","",IF(AND(ISNUMBER(M26),ISNUMBER(N26)),ROUNDUP(M26*N26,0)+N(L26),IF(ISNUMBER(L26),L26,"")))</f>
      </c>
      <c r="P26" s="9"/>
      <c r="Q26" s="10">
        <f>IF(AND(ISNUMBER(K26),ISNUMBER(O26),ISNUMBER(P26)),IF(K26&lt;=O26,MAX(P26-K26,0),""),"")</f>
      </c>
      <c r="R26" s="13"/>
      <c r="S26" s="14">
        <f>IF(AND(ISNUMBER(K26),ISNUMBER(R26)),K26*R26,"")</f>
      </c>
      <c r="T26" s="10">
        <f>IF(ISNUMBER(K26),IF(K26&lt;=0,"欠品",IF(ISNUMBER(O26),IF(K26&lt;=O26,"要発注","OK"),"OK")),"")</f>
      </c>
      <c r="U26" s="9"/>
    </row>
    <row r="27" spans="1:21" x14ac:dyDescent="0.25">
      <c r="A27" s="9"/>
      <c r="B27" s="9"/>
      <c r="C27" s="9"/>
      <c r="D27" s="9"/>
      <c r="E27" s="9"/>
      <c r="F27" s="9"/>
      <c r="G27" s="9"/>
      <c r="H27" s="9"/>
      <c r="I27" s="10">
        <f>IF(A27="","",SUMIFS('入出庫'!$E$5:$E$1004,'入出庫'!$B$5:$B$1004,A27,'入出庫'!$D$5:$D$1004,"入庫"))</f>
      </c>
      <c r="J27" s="10">
        <f>IF(A27="","",SUMIFS('入出庫'!$E$5:$E$1004,'入出庫'!$B$5:$B$1004,A27,'入出庫'!$D$5:$D$1004,"出庫"))</f>
      </c>
      <c r="K27" s="10">
        <f>IF(A27="","",N(H27)+I27-J27)</f>
      </c>
      <c r="L27" s="9"/>
      <c r="M27" s="11"/>
      <c r="N27" s="9"/>
      <c r="O27" s="12">
        <f>IF(A27="","",IF(AND(ISNUMBER(M27),ISNUMBER(N27)),ROUNDUP(M27*N27,0)+N(L27),IF(ISNUMBER(L27),L27,"")))</f>
      </c>
      <c r="P27" s="9"/>
      <c r="Q27" s="10">
        <f>IF(AND(ISNUMBER(K27),ISNUMBER(O27),ISNUMBER(P27)),IF(K27&lt;=O27,MAX(P27-K27,0),""),"")</f>
      </c>
      <c r="R27" s="13"/>
      <c r="S27" s="14">
        <f>IF(AND(ISNUMBER(K27),ISNUMBER(R27)),K27*R27,"")</f>
      </c>
      <c r="T27" s="10">
        <f>IF(ISNUMBER(K27),IF(K27&lt;=0,"欠品",IF(ISNUMBER(O27),IF(K27&lt;=O27,"要発注","OK"),"OK")),"")</f>
      </c>
      <c r="U27" s="9"/>
    </row>
    <row r="28" spans="1:21" x14ac:dyDescent="0.25">
      <c r="A28" s="9"/>
      <c r="B28" s="9"/>
      <c r="C28" s="9"/>
      <c r="D28" s="9"/>
      <c r="E28" s="9"/>
      <c r="F28" s="9"/>
      <c r="G28" s="9"/>
      <c r="H28" s="9"/>
      <c r="I28" s="10">
        <f>IF(A28="","",SUMIFS('入出庫'!$E$5:$E$1004,'入出庫'!$B$5:$B$1004,A28,'入出庫'!$D$5:$D$1004,"入庫"))</f>
      </c>
      <c r="J28" s="10">
        <f>IF(A28="","",SUMIFS('入出庫'!$E$5:$E$1004,'入出庫'!$B$5:$B$1004,A28,'入出庫'!$D$5:$D$1004,"出庫"))</f>
      </c>
      <c r="K28" s="10">
        <f>IF(A28="","",N(H28)+I28-J28)</f>
      </c>
      <c r="L28" s="9"/>
      <c r="M28" s="11"/>
      <c r="N28" s="9"/>
      <c r="O28" s="12">
        <f>IF(A28="","",IF(AND(ISNUMBER(M28),ISNUMBER(N28)),ROUNDUP(M28*N28,0)+N(L28),IF(ISNUMBER(L28),L28,"")))</f>
      </c>
      <c r="P28" s="9"/>
      <c r="Q28" s="10">
        <f>IF(AND(ISNUMBER(K28),ISNUMBER(O28),ISNUMBER(P28)),IF(K28&lt;=O28,MAX(P28-K28,0),""),"")</f>
      </c>
      <c r="R28" s="13"/>
      <c r="S28" s="14">
        <f>IF(AND(ISNUMBER(K28),ISNUMBER(R28)),K28*R28,"")</f>
      </c>
      <c r="T28" s="10">
        <f>IF(ISNUMBER(K28),IF(K28&lt;=0,"欠品",IF(ISNUMBER(O28),IF(K28&lt;=O28,"要発注","OK"),"OK")),"")</f>
      </c>
      <c r="U28" s="9"/>
    </row>
    <row r="29" spans="1:21" x14ac:dyDescent="0.25">
      <c r="A29" s="9"/>
      <c r="B29" s="9"/>
      <c r="C29" s="9"/>
      <c r="D29" s="9"/>
      <c r="E29" s="9"/>
      <c r="F29" s="9"/>
      <c r="G29" s="9"/>
      <c r="H29" s="9"/>
      <c r="I29" s="10">
        <f>IF(A29="","",SUMIFS('入出庫'!$E$5:$E$1004,'入出庫'!$B$5:$B$1004,A29,'入出庫'!$D$5:$D$1004,"入庫"))</f>
      </c>
      <c r="J29" s="10">
        <f>IF(A29="","",SUMIFS('入出庫'!$E$5:$E$1004,'入出庫'!$B$5:$B$1004,A29,'入出庫'!$D$5:$D$1004,"出庫"))</f>
      </c>
      <c r="K29" s="10">
        <f>IF(A29="","",N(H29)+I29-J29)</f>
      </c>
      <c r="L29" s="9"/>
      <c r="M29" s="11"/>
      <c r="N29" s="9"/>
      <c r="O29" s="12">
        <f>IF(A29="","",IF(AND(ISNUMBER(M29),ISNUMBER(N29)),ROUNDUP(M29*N29,0)+N(L29),IF(ISNUMBER(L29),L29,"")))</f>
      </c>
      <c r="P29" s="9"/>
      <c r="Q29" s="10">
        <f>IF(AND(ISNUMBER(K29),ISNUMBER(O29),ISNUMBER(P29)),IF(K29&lt;=O29,MAX(P29-K29,0),""),"")</f>
      </c>
      <c r="R29" s="13"/>
      <c r="S29" s="14">
        <f>IF(AND(ISNUMBER(K29),ISNUMBER(R29)),K29*R29,"")</f>
      </c>
      <c r="T29" s="10">
        <f>IF(ISNUMBER(K29),IF(K29&lt;=0,"欠品",IF(ISNUMBER(O29),IF(K29&lt;=O29,"要発注","OK"),"OK")),"")</f>
      </c>
      <c r="U29" s="9"/>
    </row>
    <row r="30" spans="1:21" x14ac:dyDescent="0.25">
      <c r="A30" s="9"/>
      <c r="B30" s="9"/>
      <c r="C30" s="9"/>
      <c r="D30" s="9"/>
      <c r="E30" s="9"/>
      <c r="F30" s="9"/>
      <c r="G30" s="9"/>
      <c r="H30" s="9"/>
      <c r="I30" s="10">
        <f>IF(A30="","",SUMIFS('入出庫'!$E$5:$E$1004,'入出庫'!$B$5:$B$1004,A30,'入出庫'!$D$5:$D$1004,"入庫"))</f>
      </c>
      <c r="J30" s="10">
        <f>IF(A30="","",SUMIFS('入出庫'!$E$5:$E$1004,'入出庫'!$B$5:$B$1004,A30,'入出庫'!$D$5:$D$1004,"出庫"))</f>
      </c>
      <c r="K30" s="10">
        <f>IF(A30="","",N(H30)+I30-J30)</f>
      </c>
      <c r="L30" s="9"/>
      <c r="M30" s="11"/>
      <c r="N30" s="9"/>
      <c r="O30" s="12">
        <f>IF(A30="","",IF(AND(ISNUMBER(M30),ISNUMBER(N30)),ROUNDUP(M30*N30,0)+N(L30),IF(ISNUMBER(L30),L30,"")))</f>
      </c>
      <c r="P30" s="9"/>
      <c r="Q30" s="10">
        <f>IF(AND(ISNUMBER(K30),ISNUMBER(O30),ISNUMBER(P30)),IF(K30&lt;=O30,MAX(P30-K30,0),""),"")</f>
      </c>
      <c r="R30" s="13"/>
      <c r="S30" s="14">
        <f>IF(AND(ISNUMBER(K30),ISNUMBER(R30)),K30*R30,"")</f>
      </c>
      <c r="T30" s="10">
        <f>IF(ISNUMBER(K30),IF(K30&lt;=0,"欠品",IF(ISNUMBER(O30),IF(K30&lt;=O30,"要発注","OK"),"OK")),"")</f>
      </c>
      <c r="U30" s="9"/>
    </row>
    <row r="31" spans="1:21" x14ac:dyDescent="0.25">
      <c r="A31" s="9"/>
      <c r="B31" s="9"/>
      <c r="C31" s="9"/>
      <c r="D31" s="9"/>
      <c r="E31" s="9"/>
      <c r="F31" s="9"/>
      <c r="G31" s="9"/>
      <c r="H31" s="9"/>
      <c r="I31" s="10">
        <f>IF(A31="","",SUMIFS('入出庫'!$E$5:$E$1004,'入出庫'!$B$5:$B$1004,A31,'入出庫'!$D$5:$D$1004,"入庫"))</f>
      </c>
      <c r="J31" s="10">
        <f>IF(A31="","",SUMIFS('入出庫'!$E$5:$E$1004,'入出庫'!$B$5:$B$1004,A31,'入出庫'!$D$5:$D$1004,"出庫"))</f>
      </c>
      <c r="K31" s="10">
        <f>IF(A31="","",N(H31)+I31-J31)</f>
      </c>
      <c r="L31" s="9"/>
      <c r="M31" s="11"/>
      <c r="N31" s="9"/>
      <c r="O31" s="12">
        <f>IF(A31="","",IF(AND(ISNUMBER(M31),ISNUMBER(N31)),ROUNDUP(M31*N31,0)+N(L31),IF(ISNUMBER(L31),L31,"")))</f>
      </c>
      <c r="P31" s="9"/>
      <c r="Q31" s="10">
        <f>IF(AND(ISNUMBER(K31),ISNUMBER(O31),ISNUMBER(P31)),IF(K31&lt;=O31,MAX(P31-K31,0),""),"")</f>
      </c>
      <c r="R31" s="13"/>
      <c r="S31" s="14">
        <f>IF(AND(ISNUMBER(K31),ISNUMBER(R31)),K31*R31,"")</f>
      </c>
      <c r="T31" s="10">
        <f>IF(ISNUMBER(K31),IF(K31&lt;=0,"欠品",IF(ISNUMBER(O31),IF(K31&lt;=O31,"要発注","OK"),"OK")),"")</f>
      </c>
      <c r="U31" s="9"/>
    </row>
    <row r="32" spans="1:21" x14ac:dyDescent="0.25">
      <c r="A32" s="9"/>
      <c r="B32" s="9"/>
      <c r="C32" s="9"/>
      <c r="D32" s="9"/>
      <c r="E32" s="9"/>
      <c r="F32" s="9"/>
      <c r="G32" s="9"/>
      <c r="H32" s="9"/>
      <c r="I32" s="10">
        <f>IF(A32="","",SUMIFS('入出庫'!$E$5:$E$1004,'入出庫'!$B$5:$B$1004,A32,'入出庫'!$D$5:$D$1004,"入庫"))</f>
      </c>
      <c r="J32" s="10">
        <f>IF(A32="","",SUMIFS('入出庫'!$E$5:$E$1004,'入出庫'!$B$5:$B$1004,A32,'入出庫'!$D$5:$D$1004,"出庫"))</f>
      </c>
      <c r="K32" s="10">
        <f>IF(A32="","",N(H32)+I32-J32)</f>
      </c>
      <c r="L32" s="9"/>
      <c r="M32" s="11"/>
      <c r="N32" s="9"/>
      <c r="O32" s="12">
        <f>IF(A32="","",IF(AND(ISNUMBER(M32),ISNUMBER(N32)),ROUNDUP(M32*N32,0)+N(L32),IF(ISNUMBER(L32),L32,"")))</f>
      </c>
      <c r="P32" s="9"/>
      <c r="Q32" s="10">
        <f>IF(AND(ISNUMBER(K32),ISNUMBER(O32),ISNUMBER(P32)),IF(K32&lt;=O32,MAX(P32-K32,0),""),"")</f>
      </c>
      <c r="R32" s="13"/>
      <c r="S32" s="14">
        <f>IF(AND(ISNUMBER(K32),ISNUMBER(R32)),K32*R32,"")</f>
      </c>
      <c r="T32" s="10">
        <f>IF(ISNUMBER(K32),IF(K32&lt;=0,"欠品",IF(ISNUMBER(O32),IF(K32&lt;=O32,"要発注","OK"),"OK")),"")</f>
      </c>
      <c r="U32" s="9"/>
    </row>
    <row r="33" spans="1:21" x14ac:dyDescent="0.25">
      <c r="A33" s="9"/>
      <c r="B33" s="9"/>
      <c r="C33" s="9"/>
      <c r="D33" s="9"/>
      <c r="E33" s="9"/>
      <c r="F33" s="9"/>
      <c r="G33" s="9"/>
      <c r="H33" s="9"/>
      <c r="I33" s="10">
        <f>IF(A33="","",SUMIFS('入出庫'!$E$5:$E$1004,'入出庫'!$B$5:$B$1004,A33,'入出庫'!$D$5:$D$1004,"入庫"))</f>
      </c>
      <c r="J33" s="10">
        <f>IF(A33="","",SUMIFS('入出庫'!$E$5:$E$1004,'入出庫'!$B$5:$B$1004,A33,'入出庫'!$D$5:$D$1004,"出庫"))</f>
      </c>
      <c r="K33" s="10">
        <f>IF(A33="","",N(H33)+I33-J33)</f>
      </c>
      <c r="L33" s="9"/>
      <c r="M33" s="11"/>
      <c r="N33" s="9"/>
      <c r="O33" s="12">
        <f>IF(A33="","",IF(AND(ISNUMBER(M33),ISNUMBER(N33)),ROUNDUP(M33*N33,0)+N(L33),IF(ISNUMBER(L33),L33,"")))</f>
      </c>
      <c r="P33" s="9"/>
      <c r="Q33" s="10">
        <f>IF(AND(ISNUMBER(K33),ISNUMBER(O33),ISNUMBER(P33)),IF(K33&lt;=O33,MAX(P33-K33,0),""),"")</f>
      </c>
      <c r="R33" s="13"/>
      <c r="S33" s="14">
        <f>IF(AND(ISNUMBER(K33),ISNUMBER(R33)),K33*R33,"")</f>
      </c>
      <c r="T33" s="10">
        <f>IF(ISNUMBER(K33),IF(K33&lt;=0,"欠品",IF(ISNUMBER(O33),IF(K33&lt;=O33,"要発注","OK"),"OK")),"")</f>
      </c>
      <c r="U33" s="9"/>
    </row>
    <row r="34" spans="1:21" x14ac:dyDescent="0.25">
      <c r="A34" s="9"/>
      <c r="B34" s="9"/>
      <c r="C34" s="9"/>
      <c r="D34" s="9"/>
      <c r="E34" s="9"/>
      <c r="F34" s="9"/>
      <c r="G34" s="9"/>
      <c r="H34" s="9"/>
      <c r="I34" s="10">
        <f>IF(A34="","",SUMIFS('入出庫'!$E$5:$E$1004,'入出庫'!$B$5:$B$1004,A34,'入出庫'!$D$5:$D$1004,"入庫"))</f>
      </c>
      <c r="J34" s="10">
        <f>IF(A34="","",SUMIFS('入出庫'!$E$5:$E$1004,'入出庫'!$B$5:$B$1004,A34,'入出庫'!$D$5:$D$1004,"出庫"))</f>
      </c>
      <c r="K34" s="10">
        <f>IF(A34="","",N(H34)+I34-J34)</f>
      </c>
      <c r="L34" s="9"/>
      <c r="M34" s="11"/>
      <c r="N34" s="9"/>
      <c r="O34" s="12">
        <f>IF(A34="","",IF(AND(ISNUMBER(M34),ISNUMBER(N34)),ROUNDUP(M34*N34,0)+N(L34),IF(ISNUMBER(L34),L34,"")))</f>
      </c>
      <c r="P34" s="9"/>
      <c r="Q34" s="10">
        <f>IF(AND(ISNUMBER(K34),ISNUMBER(O34),ISNUMBER(P34)),IF(K34&lt;=O34,MAX(P34-K34,0),""),"")</f>
      </c>
      <c r="R34" s="13"/>
      <c r="S34" s="14">
        <f>IF(AND(ISNUMBER(K34),ISNUMBER(R34)),K34*R34,"")</f>
      </c>
      <c r="T34" s="10">
        <f>IF(ISNUMBER(K34),IF(K34&lt;=0,"欠品",IF(ISNUMBER(O34),IF(K34&lt;=O34,"要発注","OK"),"OK")),"")</f>
      </c>
      <c r="U34" s="9"/>
    </row>
    <row r="35" spans="1:21" x14ac:dyDescent="0.25">
      <c r="A35" s="9"/>
      <c r="B35" s="9"/>
      <c r="C35" s="9"/>
      <c r="D35" s="9"/>
      <c r="E35" s="9"/>
      <c r="F35" s="9"/>
      <c r="G35" s="9"/>
      <c r="H35" s="9"/>
      <c r="I35" s="10">
        <f>IF(A35="","",SUMIFS('入出庫'!$E$5:$E$1004,'入出庫'!$B$5:$B$1004,A35,'入出庫'!$D$5:$D$1004,"入庫"))</f>
      </c>
      <c r="J35" s="10">
        <f>IF(A35="","",SUMIFS('入出庫'!$E$5:$E$1004,'入出庫'!$B$5:$B$1004,A35,'入出庫'!$D$5:$D$1004,"出庫"))</f>
      </c>
      <c r="K35" s="10">
        <f>IF(A35="","",N(H35)+I35-J35)</f>
      </c>
      <c r="L35" s="9"/>
      <c r="M35" s="11"/>
      <c r="N35" s="9"/>
      <c r="O35" s="12">
        <f>IF(A35="","",IF(AND(ISNUMBER(M35),ISNUMBER(N35)),ROUNDUP(M35*N35,0)+N(L35),IF(ISNUMBER(L35),L35,"")))</f>
      </c>
      <c r="P35" s="9"/>
      <c r="Q35" s="10">
        <f>IF(AND(ISNUMBER(K35),ISNUMBER(O35),ISNUMBER(P35)),IF(K35&lt;=O35,MAX(P35-K35,0),""),"")</f>
      </c>
      <c r="R35" s="13"/>
      <c r="S35" s="14">
        <f>IF(AND(ISNUMBER(K35),ISNUMBER(R35)),K35*R35,"")</f>
      </c>
      <c r="T35" s="10">
        <f>IF(ISNUMBER(K35),IF(K35&lt;=0,"欠品",IF(ISNUMBER(O35),IF(K35&lt;=O35,"要発注","OK"),"OK")),"")</f>
      </c>
      <c r="U35" s="9"/>
    </row>
    <row r="36" spans="1:21" x14ac:dyDescent="0.25">
      <c r="A36" s="9"/>
      <c r="B36" s="9"/>
      <c r="C36" s="9"/>
      <c r="D36" s="9"/>
      <c r="E36" s="9"/>
      <c r="F36" s="9"/>
      <c r="G36" s="9"/>
      <c r="H36" s="9"/>
      <c r="I36" s="10">
        <f>IF(A36="","",SUMIFS('入出庫'!$E$5:$E$1004,'入出庫'!$B$5:$B$1004,A36,'入出庫'!$D$5:$D$1004,"入庫"))</f>
      </c>
      <c r="J36" s="10">
        <f>IF(A36="","",SUMIFS('入出庫'!$E$5:$E$1004,'入出庫'!$B$5:$B$1004,A36,'入出庫'!$D$5:$D$1004,"出庫"))</f>
      </c>
      <c r="K36" s="10">
        <f>IF(A36="","",N(H36)+I36-J36)</f>
      </c>
      <c r="L36" s="9"/>
      <c r="M36" s="11"/>
      <c r="N36" s="9"/>
      <c r="O36" s="12">
        <f>IF(A36="","",IF(AND(ISNUMBER(M36),ISNUMBER(N36)),ROUNDUP(M36*N36,0)+N(L36),IF(ISNUMBER(L36),L36,"")))</f>
      </c>
      <c r="P36" s="9"/>
      <c r="Q36" s="10">
        <f>IF(AND(ISNUMBER(K36),ISNUMBER(O36),ISNUMBER(P36)),IF(K36&lt;=O36,MAX(P36-K36,0),""),"")</f>
      </c>
      <c r="R36" s="13"/>
      <c r="S36" s="14">
        <f>IF(AND(ISNUMBER(K36),ISNUMBER(R36)),K36*R36,"")</f>
      </c>
      <c r="T36" s="10">
        <f>IF(ISNUMBER(K36),IF(K36&lt;=0,"欠品",IF(ISNUMBER(O36),IF(K36&lt;=O36,"要発注","OK"),"OK")),"")</f>
      </c>
      <c r="U36" s="9"/>
    </row>
    <row r="37" spans="1:21" x14ac:dyDescent="0.25">
      <c r="A37" s="9"/>
      <c r="B37" s="9"/>
      <c r="C37" s="9"/>
      <c r="D37" s="9"/>
      <c r="E37" s="9"/>
      <c r="F37" s="9"/>
      <c r="G37" s="9"/>
      <c r="H37" s="9"/>
      <c r="I37" s="10">
        <f>IF(A37="","",SUMIFS('入出庫'!$E$5:$E$1004,'入出庫'!$B$5:$B$1004,A37,'入出庫'!$D$5:$D$1004,"入庫"))</f>
      </c>
      <c r="J37" s="10">
        <f>IF(A37="","",SUMIFS('入出庫'!$E$5:$E$1004,'入出庫'!$B$5:$B$1004,A37,'入出庫'!$D$5:$D$1004,"出庫"))</f>
      </c>
      <c r="K37" s="10">
        <f>IF(A37="","",N(H37)+I37-J37)</f>
      </c>
      <c r="L37" s="9"/>
      <c r="M37" s="11"/>
      <c r="N37" s="9"/>
      <c r="O37" s="12">
        <f>IF(A37="","",IF(AND(ISNUMBER(M37),ISNUMBER(N37)),ROUNDUP(M37*N37,0)+N(L37),IF(ISNUMBER(L37),L37,"")))</f>
      </c>
      <c r="P37" s="9"/>
      <c r="Q37" s="10">
        <f>IF(AND(ISNUMBER(K37),ISNUMBER(O37),ISNUMBER(P37)),IF(K37&lt;=O37,MAX(P37-K37,0),""),"")</f>
      </c>
      <c r="R37" s="13"/>
      <c r="S37" s="14">
        <f>IF(AND(ISNUMBER(K37),ISNUMBER(R37)),K37*R37,"")</f>
      </c>
      <c r="T37" s="10">
        <f>IF(ISNUMBER(K37),IF(K37&lt;=0,"欠品",IF(ISNUMBER(O37),IF(K37&lt;=O37,"要発注","OK"),"OK")),"")</f>
      </c>
      <c r="U37" s="9"/>
    </row>
    <row r="38" spans="1:21" x14ac:dyDescent="0.25">
      <c r="A38" s="9"/>
      <c r="B38" s="9"/>
      <c r="C38" s="9"/>
      <c r="D38" s="9"/>
      <c r="E38" s="9"/>
      <c r="F38" s="9"/>
      <c r="G38" s="9"/>
      <c r="H38" s="9"/>
      <c r="I38" s="10">
        <f>IF(A38="","",SUMIFS('入出庫'!$E$5:$E$1004,'入出庫'!$B$5:$B$1004,A38,'入出庫'!$D$5:$D$1004,"入庫"))</f>
      </c>
      <c r="J38" s="10">
        <f>IF(A38="","",SUMIFS('入出庫'!$E$5:$E$1004,'入出庫'!$B$5:$B$1004,A38,'入出庫'!$D$5:$D$1004,"出庫"))</f>
      </c>
      <c r="K38" s="10">
        <f>IF(A38="","",N(H38)+I38-J38)</f>
      </c>
      <c r="L38" s="9"/>
      <c r="M38" s="11"/>
      <c r="N38" s="9"/>
      <c r="O38" s="12">
        <f>IF(A38="","",IF(AND(ISNUMBER(M38),ISNUMBER(N38)),ROUNDUP(M38*N38,0)+N(L38),IF(ISNUMBER(L38),L38,"")))</f>
      </c>
      <c r="P38" s="9"/>
      <c r="Q38" s="10">
        <f>IF(AND(ISNUMBER(K38),ISNUMBER(O38),ISNUMBER(P38)),IF(K38&lt;=O38,MAX(P38-K38,0),""),"")</f>
      </c>
      <c r="R38" s="13"/>
      <c r="S38" s="14">
        <f>IF(AND(ISNUMBER(K38),ISNUMBER(R38)),K38*R38,"")</f>
      </c>
      <c r="T38" s="10">
        <f>IF(ISNUMBER(K38),IF(K38&lt;=0,"欠品",IF(ISNUMBER(O38),IF(K38&lt;=O38,"要発注","OK"),"OK")),"")</f>
      </c>
      <c r="U38" s="9"/>
    </row>
    <row r="39" spans="1:21" x14ac:dyDescent="0.25">
      <c r="A39" s="9"/>
      <c r="B39" s="9"/>
      <c r="C39" s="9"/>
      <c r="D39" s="9"/>
      <c r="E39" s="9"/>
      <c r="F39" s="9"/>
      <c r="G39" s="9"/>
      <c r="H39" s="9"/>
      <c r="I39" s="10">
        <f>IF(A39="","",SUMIFS('入出庫'!$E$5:$E$1004,'入出庫'!$B$5:$B$1004,A39,'入出庫'!$D$5:$D$1004,"入庫"))</f>
      </c>
      <c r="J39" s="10">
        <f>IF(A39="","",SUMIFS('入出庫'!$E$5:$E$1004,'入出庫'!$B$5:$B$1004,A39,'入出庫'!$D$5:$D$1004,"出庫"))</f>
      </c>
      <c r="K39" s="10">
        <f>IF(A39="","",N(H39)+I39-J39)</f>
      </c>
      <c r="L39" s="9"/>
      <c r="M39" s="11"/>
      <c r="N39" s="9"/>
      <c r="O39" s="12">
        <f>IF(A39="","",IF(AND(ISNUMBER(M39),ISNUMBER(N39)),ROUNDUP(M39*N39,0)+N(L39),IF(ISNUMBER(L39),L39,"")))</f>
      </c>
      <c r="P39" s="9"/>
      <c r="Q39" s="10">
        <f>IF(AND(ISNUMBER(K39),ISNUMBER(O39),ISNUMBER(P39)),IF(K39&lt;=O39,MAX(P39-K39,0),""),"")</f>
      </c>
      <c r="R39" s="13"/>
      <c r="S39" s="14">
        <f>IF(AND(ISNUMBER(K39),ISNUMBER(R39)),K39*R39,"")</f>
      </c>
      <c r="T39" s="10">
        <f>IF(ISNUMBER(K39),IF(K39&lt;=0,"欠品",IF(ISNUMBER(O39),IF(K39&lt;=O39,"要発注","OK"),"OK")),"")</f>
      </c>
      <c r="U39" s="9"/>
    </row>
    <row r="40" spans="1:21" x14ac:dyDescent="0.25">
      <c r="A40" s="9"/>
      <c r="B40" s="9"/>
      <c r="C40" s="9"/>
      <c r="D40" s="9"/>
      <c r="E40" s="9"/>
      <c r="F40" s="9"/>
      <c r="G40" s="9"/>
      <c r="H40" s="9"/>
      <c r="I40" s="10">
        <f>IF(A40="","",SUMIFS('入出庫'!$E$5:$E$1004,'入出庫'!$B$5:$B$1004,A40,'入出庫'!$D$5:$D$1004,"入庫"))</f>
      </c>
      <c r="J40" s="10">
        <f>IF(A40="","",SUMIFS('入出庫'!$E$5:$E$1004,'入出庫'!$B$5:$B$1004,A40,'入出庫'!$D$5:$D$1004,"出庫"))</f>
      </c>
      <c r="K40" s="10">
        <f>IF(A40="","",N(H40)+I40-J40)</f>
      </c>
      <c r="L40" s="9"/>
      <c r="M40" s="11"/>
      <c r="N40" s="9"/>
      <c r="O40" s="12">
        <f>IF(A40="","",IF(AND(ISNUMBER(M40),ISNUMBER(N40)),ROUNDUP(M40*N40,0)+N(L40),IF(ISNUMBER(L40),L40,"")))</f>
      </c>
      <c r="P40" s="9"/>
      <c r="Q40" s="10">
        <f>IF(AND(ISNUMBER(K40),ISNUMBER(O40),ISNUMBER(P40)),IF(K40&lt;=O40,MAX(P40-K40,0),""),"")</f>
      </c>
      <c r="R40" s="13"/>
      <c r="S40" s="14">
        <f>IF(AND(ISNUMBER(K40),ISNUMBER(R40)),K40*R40,"")</f>
      </c>
      <c r="T40" s="10">
        <f>IF(ISNUMBER(K40),IF(K40&lt;=0,"欠品",IF(ISNUMBER(O40),IF(K40&lt;=O40,"要発注","OK"),"OK")),"")</f>
      </c>
      <c r="U40" s="9"/>
    </row>
    <row r="41" spans="1:21" x14ac:dyDescent="0.25">
      <c r="A41" s="9"/>
      <c r="B41" s="9"/>
      <c r="C41" s="9"/>
      <c r="D41" s="9"/>
      <c r="E41" s="9"/>
      <c r="F41" s="9"/>
      <c r="G41" s="9"/>
      <c r="H41" s="9"/>
      <c r="I41" s="10">
        <f>IF(A41="","",SUMIFS('入出庫'!$E$5:$E$1004,'入出庫'!$B$5:$B$1004,A41,'入出庫'!$D$5:$D$1004,"入庫"))</f>
      </c>
      <c r="J41" s="10">
        <f>IF(A41="","",SUMIFS('入出庫'!$E$5:$E$1004,'入出庫'!$B$5:$B$1004,A41,'入出庫'!$D$5:$D$1004,"出庫"))</f>
      </c>
      <c r="K41" s="10">
        <f>IF(A41="","",N(H41)+I41-J41)</f>
      </c>
      <c r="L41" s="9"/>
      <c r="M41" s="11"/>
      <c r="N41" s="9"/>
      <c r="O41" s="12">
        <f>IF(A41="","",IF(AND(ISNUMBER(M41),ISNUMBER(N41)),ROUNDUP(M41*N41,0)+N(L41),IF(ISNUMBER(L41),L41,"")))</f>
      </c>
      <c r="P41" s="9"/>
      <c r="Q41" s="10">
        <f>IF(AND(ISNUMBER(K41),ISNUMBER(O41),ISNUMBER(P41)),IF(K41&lt;=O41,MAX(P41-K41,0),""),"")</f>
      </c>
      <c r="R41" s="13"/>
      <c r="S41" s="14">
        <f>IF(AND(ISNUMBER(K41),ISNUMBER(R41)),K41*R41,"")</f>
      </c>
      <c r="T41" s="10">
        <f>IF(ISNUMBER(K41),IF(K41&lt;=0,"欠品",IF(ISNUMBER(O41),IF(K41&lt;=O41,"要発注","OK"),"OK")),"")</f>
      </c>
      <c r="U41" s="9"/>
    </row>
    <row r="42" spans="1:21" x14ac:dyDescent="0.25">
      <c r="A42" s="9"/>
      <c r="B42" s="9"/>
      <c r="C42" s="9"/>
      <c r="D42" s="9"/>
      <c r="E42" s="9"/>
      <c r="F42" s="9"/>
      <c r="G42" s="9"/>
      <c r="H42" s="9"/>
      <c r="I42" s="10">
        <f>IF(A42="","",SUMIFS('入出庫'!$E$5:$E$1004,'入出庫'!$B$5:$B$1004,A42,'入出庫'!$D$5:$D$1004,"入庫"))</f>
      </c>
      <c r="J42" s="10">
        <f>IF(A42="","",SUMIFS('入出庫'!$E$5:$E$1004,'入出庫'!$B$5:$B$1004,A42,'入出庫'!$D$5:$D$1004,"出庫"))</f>
      </c>
      <c r="K42" s="10">
        <f>IF(A42="","",N(H42)+I42-J42)</f>
      </c>
      <c r="L42" s="9"/>
      <c r="M42" s="11"/>
      <c r="N42" s="9"/>
      <c r="O42" s="12">
        <f>IF(A42="","",IF(AND(ISNUMBER(M42),ISNUMBER(N42)),ROUNDUP(M42*N42,0)+N(L42),IF(ISNUMBER(L42),L42,"")))</f>
      </c>
      <c r="P42" s="9"/>
      <c r="Q42" s="10">
        <f>IF(AND(ISNUMBER(K42),ISNUMBER(O42),ISNUMBER(P42)),IF(K42&lt;=O42,MAX(P42-K42,0),""),"")</f>
      </c>
      <c r="R42" s="13"/>
      <c r="S42" s="14">
        <f>IF(AND(ISNUMBER(K42),ISNUMBER(R42)),K42*R42,"")</f>
      </c>
      <c r="T42" s="10">
        <f>IF(ISNUMBER(K42),IF(K42&lt;=0,"欠品",IF(ISNUMBER(O42),IF(K42&lt;=O42,"要発注","OK"),"OK")),"")</f>
      </c>
      <c r="U42" s="9"/>
    </row>
    <row r="43" spans="1:21" x14ac:dyDescent="0.25">
      <c r="A43" s="9"/>
      <c r="B43" s="9"/>
      <c r="C43" s="9"/>
      <c r="D43" s="9"/>
      <c r="E43" s="9"/>
      <c r="F43" s="9"/>
      <c r="G43" s="9"/>
      <c r="H43" s="9"/>
      <c r="I43" s="10">
        <f>IF(A43="","",SUMIFS('入出庫'!$E$5:$E$1004,'入出庫'!$B$5:$B$1004,A43,'入出庫'!$D$5:$D$1004,"入庫"))</f>
      </c>
      <c r="J43" s="10">
        <f>IF(A43="","",SUMIFS('入出庫'!$E$5:$E$1004,'入出庫'!$B$5:$B$1004,A43,'入出庫'!$D$5:$D$1004,"出庫"))</f>
      </c>
      <c r="K43" s="10">
        <f>IF(A43="","",N(H43)+I43-J43)</f>
      </c>
      <c r="L43" s="9"/>
      <c r="M43" s="11"/>
      <c r="N43" s="9"/>
      <c r="O43" s="12">
        <f>IF(A43="","",IF(AND(ISNUMBER(M43),ISNUMBER(N43)),ROUNDUP(M43*N43,0)+N(L43),IF(ISNUMBER(L43),L43,"")))</f>
      </c>
      <c r="P43" s="9"/>
      <c r="Q43" s="10">
        <f>IF(AND(ISNUMBER(K43),ISNUMBER(O43),ISNUMBER(P43)),IF(K43&lt;=O43,MAX(P43-K43,0),""),"")</f>
      </c>
      <c r="R43" s="13"/>
      <c r="S43" s="14">
        <f>IF(AND(ISNUMBER(K43),ISNUMBER(R43)),K43*R43,"")</f>
      </c>
      <c r="T43" s="10">
        <f>IF(ISNUMBER(K43),IF(K43&lt;=0,"欠品",IF(ISNUMBER(O43),IF(K43&lt;=O43,"要発注","OK"),"OK")),"")</f>
      </c>
      <c r="U43" s="9"/>
    </row>
    <row r="44" spans="1:21" x14ac:dyDescent="0.25">
      <c r="A44" s="9"/>
      <c r="B44" s="9"/>
      <c r="C44" s="9"/>
      <c r="D44" s="9"/>
      <c r="E44" s="9"/>
      <c r="F44" s="9"/>
      <c r="G44" s="9"/>
      <c r="H44" s="9"/>
      <c r="I44" s="10">
        <f>IF(A44="","",SUMIFS('入出庫'!$E$5:$E$1004,'入出庫'!$B$5:$B$1004,A44,'入出庫'!$D$5:$D$1004,"入庫"))</f>
      </c>
      <c r="J44" s="10">
        <f>IF(A44="","",SUMIFS('入出庫'!$E$5:$E$1004,'入出庫'!$B$5:$B$1004,A44,'入出庫'!$D$5:$D$1004,"出庫"))</f>
      </c>
      <c r="K44" s="10">
        <f>IF(A44="","",N(H44)+I44-J44)</f>
      </c>
      <c r="L44" s="9"/>
      <c r="M44" s="11"/>
      <c r="N44" s="9"/>
      <c r="O44" s="12">
        <f>IF(A44="","",IF(AND(ISNUMBER(M44),ISNUMBER(N44)),ROUNDUP(M44*N44,0)+N(L44),IF(ISNUMBER(L44),L44,"")))</f>
      </c>
      <c r="P44" s="9"/>
      <c r="Q44" s="10">
        <f>IF(AND(ISNUMBER(K44),ISNUMBER(O44),ISNUMBER(P44)),IF(K44&lt;=O44,MAX(P44-K44,0),""),"")</f>
      </c>
      <c r="R44" s="13"/>
      <c r="S44" s="14">
        <f>IF(AND(ISNUMBER(K44),ISNUMBER(R44)),K44*R44,"")</f>
      </c>
      <c r="T44" s="10">
        <f>IF(ISNUMBER(K44),IF(K44&lt;=0,"欠品",IF(ISNUMBER(O44),IF(K44&lt;=O44,"要発注","OK"),"OK")),"")</f>
      </c>
      <c r="U44" s="9"/>
    </row>
    <row r="45" spans="1:21" x14ac:dyDescent="0.25">
      <c r="A45" s="9"/>
      <c r="B45" s="9"/>
      <c r="C45" s="9"/>
      <c r="D45" s="9"/>
      <c r="E45" s="9"/>
      <c r="F45" s="9"/>
      <c r="G45" s="9"/>
      <c r="H45" s="9"/>
      <c r="I45" s="10">
        <f>IF(A45="","",SUMIFS('入出庫'!$E$5:$E$1004,'入出庫'!$B$5:$B$1004,A45,'入出庫'!$D$5:$D$1004,"入庫"))</f>
      </c>
      <c r="J45" s="10">
        <f>IF(A45="","",SUMIFS('入出庫'!$E$5:$E$1004,'入出庫'!$B$5:$B$1004,A45,'入出庫'!$D$5:$D$1004,"出庫"))</f>
      </c>
      <c r="K45" s="10">
        <f>IF(A45="","",N(H45)+I45-J45)</f>
      </c>
      <c r="L45" s="9"/>
      <c r="M45" s="11"/>
      <c r="N45" s="9"/>
      <c r="O45" s="12">
        <f>IF(A45="","",IF(AND(ISNUMBER(M45),ISNUMBER(N45)),ROUNDUP(M45*N45,0)+N(L45),IF(ISNUMBER(L45),L45,"")))</f>
      </c>
      <c r="P45" s="9"/>
      <c r="Q45" s="10">
        <f>IF(AND(ISNUMBER(K45),ISNUMBER(O45),ISNUMBER(P45)),IF(K45&lt;=O45,MAX(P45-K45,0),""),"")</f>
      </c>
      <c r="R45" s="13"/>
      <c r="S45" s="14">
        <f>IF(AND(ISNUMBER(K45),ISNUMBER(R45)),K45*R45,"")</f>
      </c>
      <c r="T45" s="10">
        <f>IF(ISNUMBER(K45),IF(K45&lt;=0,"欠品",IF(ISNUMBER(O45),IF(K45&lt;=O45,"要発注","OK"),"OK")),"")</f>
      </c>
      <c r="U45" s="9"/>
    </row>
    <row r="46" spans="1:21" x14ac:dyDescent="0.25">
      <c r="A46" s="9"/>
      <c r="B46" s="9"/>
      <c r="C46" s="9"/>
      <c r="D46" s="9"/>
      <c r="E46" s="9"/>
      <c r="F46" s="9"/>
      <c r="G46" s="9"/>
      <c r="H46" s="9"/>
      <c r="I46" s="10">
        <f>IF(A46="","",SUMIFS('入出庫'!$E$5:$E$1004,'入出庫'!$B$5:$B$1004,A46,'入出庫'!$D$5:$D$1004,"入庫"))</f>
      </c>
      <c r="J46" s="10">
        <f>IF(A46="","",SUMIFS('入出庫'!$E$5:$E$1004,'入出庫'!$B$5:$B$1004,A46,'入出庫'!$D$5:$D$1004,"出庫"))</f>
      </c>
      <c r="K46" s="10">
        <f>IF(A46="","",N(H46)+I46-J46)</f>
      </c>
      <c r="L46" s="9"/>
      <c r="M46" s="11"/>
      <c r="N46" s="9"/>
      <c r="O46" s="12">
        <f>IF(A46="","",IF(AND(ISNUMBER(M46),ISNUMBER(N46)),ROUNDUP(M46*N46,0)+N(L46),IF(ISNUMBER(L46),L46,"")))</f>
      </c>
      <c r="P46" s="9"/>
      <c r="Q46" s="10">
        <f>IF(AND(ISNUMBER(K46),ISNUMBER(O46),ISNUMBER(P46)),IF(K46&lt;=O46,MAX(P46-K46,0),""),"")</f>
      </c>
      <c r="R46" s="13"/>
      <c r="S46" s="14">
        <f>IF(AND(ISNUMBER(K46),ISNUMBER(R46)),K46*R46,"")</f>
      </c>
      <c r="T46" s="10">
        <f>IF(ISNUMBER(K46),IF(K46&lt;=0,"欠品",IF(ISNUMBER(O46),IF(K46&lt;=O46,"要発注","OK"),"OK")),"")</f>
      </c>
      <c r="U46" s="9"/>
    </row>
    <row r="47" spans="1:21" x14ac:dyDescent="0.25">
      <c r="A47" s="9"/>
      <c r="B47" s="9"/>
      <c r="C47" s="9"/>
      <c r="D47" s="9"/>
      <c r="E47" s="9"/>
      <c r="F47" s="9"/>
      <c r="G47" s="9"/>
      <c r="H47" s="9"/>
      <c r="I47" s="10">
        <f>IF(A47="","",SUMIFS('入出庫'!$E$5:$E$1004,'入出庫'!$B$5:$B$1004,A47,'入出庫'!$D$5:$D$1004,"入庫"))</f>
      </c>
      <c r="J47" s="10">
        <f>IF(A47="","",SUMIFS('入出庫'!$E$5:$E$1004,'入出庫'!$B$5:$B$1004,A47,'入出庫'!$D$5:$D$1004,"出庫"))</f>
      </c>
      <c r="K47" s="10">
        <f>IF(A47="","",N(H47)+I47-J47)</f>
      </c>
      <c r="L47" s="9"/>
      <c r="M47" s="11"/>
      <c r="N47" s="9"/>
      <c r="O47" s="12">
        <f>IF(A47="","",IF(AND(ISNUMBER(M47),ISNUMBER(N47)),ROUNDUP(M47*N47,0)+N(L47),IF(ISNUMBER(L47),L47,"")))</f>
      </c>
      <c r="P47" s="9"/>
      <c r="Q47" s="10">
        <f>IF(AND(ISNUMBER(K47),ISNUMBER(O47),ISNUMBER(P47)),IF(K47&lt;=O47,MAX(P47-K47,0),""),"")</f>
      </c>
      <c r="R47" s="13"/>
      <c r="S47" s="14">
        <f>IF(AND(ISNUMBER(K47),ISNUMBER(R47)),K47*R47,"")</f>
      </c>
      <c r="T47" s="10">
        <f>IF(ISNUMBER(K47),IF(K47&lt;=0,"欠品",IF(ISNUMBER(O47),IF(K47&lt;=O47,"要発注","OK"),"OK")),"")</f>
      </c>
      <c r="U47" s="9"/>
    </row>
    <row r="48" spans="1:21" x14ac:dyDescent="0.25">
      <c r="A48" s="9"/>
      <c r="B48" s="9"/>
      <c r="C48" s="9"/>
      <c r="D48" s="9"/>
      <c r="E48" s="9"/>
      <c r="F48" s="9"/>
      <c r="G48" s="9"/>
      <c r="H48" s="9"/>
      <c r="I48" s="10">
        <f>IF(A48="","",SUMIFS('入出庫'!$E$5:$E$1004,'入出庫'!$B$5:$B$1004,A48,'入出庫'!$D$5:$D$1004,"入庫"))</f>
      </c>
      <c r="J48" s="10">
        <f>IF(A48="","",SUMIFS('入出庫'!$E$5:$E$1004,'入出庫'!$B$5:$B$1004,A48,'入出庫'!$D$5:$D$1004,"出庫"))</f>
      </c>
      <c r="K48" s="10">
        <f>IF(A48="","",N(H48)+I48-J48)</f>
      </c>
      <c r="L48" s="9"/>
      <c r="M48" s="11"/>
      <c r="N48" s="9"/>
      <c r="O48" s="12">
        <f>IF(A48="","",IF(AND(ISNUMBER(M48),ISNUMBER(N48)),ROUNDUP(M48*N48,0)+N(L48),IF(ISNUMBER(L48),L48,"")))</f>
      </c>
      <c r="P48" s="9"/>
      <c r="Q48" s="10">
        <f>IF(AND(ISNUMBER(K48),ISNUMBER(O48),ISNUMBER(P48)),IF(K48&lt;=O48,MAX(P48-K48,0),""),"")</f>
      </c>
      <c r="R48" s="13"/>
      <c r="S48" s="14">
        <f>IF(AND(ISNUMBER(K48),ISNUMBER(R48)),K48*R48,"")</f>
      </c>
      <c r="T48" s="10">
        <f>IF(ISNUMBER(K48),IF(K48&lt;=0,"欠品",IF(ISNUMBER(O48),IF(K48&lt;=O48,"要発注","OK"),"OK")),"")</f>
      </c>
      <c r="U48" s="9"/>
    </row>
    <row r="49" spans="1:21" x14ac:dyDescent="0.25">
      <c r="A49" s="9"/>
      <c r="B49" s="9"/>
      <c r="C49" s="9"/>
      <c r="D49" s="9"/>
      <c r="E49" s="9"/>
      <c r="F49" s="9"/>
      <c r="G49" s="9"/>
      <c r="H49" s="9"/>
      <c r="I49" s="10">
        <f>IF(A49="","",SUMIFS('入出庫'!$E$5:$E$1004,'入出庫'!$B$5:$B$1004,A49,'入出庫'!$D$5:$D$1004,"入庫"))</f>
      </c>
      <c r="J49" s="10">
        <f>IF(A49="","",SUMIFS('入出庫'!$E$5:$E$1004,'入出庫'!$B$5:$B$1004,A49,'入出庫'!$D$5:$D$1004,"出庫"))</f>
      </c>
      <c r="K49" s="10">
        <f>IF(A49="","",N(H49)+I49-J49)</f>
      </c>
      <c r="L49" s="9"/>
      <c r="M49" s="11"/>
      <c r="N49" s="9"/>
      <c r="O49" s="12">
        <f>IF(A49="","",IF(AND(ISNUMBER(M49),ISNUMBER(N49)),ROUNDUP(M49*N49,0)+N(L49),IF(ISNUMBER(L49),L49,"")))</f>
      </c>
      <c r="P49" s="9"/>
      <c r="Q49" s="10">
        <f>IF(AND(ISNUMBER(K49),ISNUMBER(O49),ISNUMBER(P49)),IF(K49&lt;=O49,MAX(P49-K49,0),""),"")</f>
      </c>
      <c r="R49" s="13"/>
      <c r="S49" s="14">
        <f>IF(AND(ISNUMBER(K49),ISNUMBER(R49)),K49*R49,"")</f>
      </c>
      <c r="T49" s="10">
        <f>IF(ISNUMBER(K49),IF(K49&lt;=0,"欠品",IF(ISNUMBER(O49),IF(K49&lt;=O49,"要発注","OK"),"OK")),"")</f>
      </c>
      <c r="U49" s="9"/>
    </row>
    <row r="50" spans="1:21" x14ac:dyDescent="0.25">
      <c r="A50" s="9"/>
      <c r="B50" s="9"/>
      <c r="C50" s="9"/>
      <c r="D50" s="9"/>
      <c r="E50" s="9"/>
      <c r="F50" s="9"/>
      <c r="G50" s="9"/>
      <c r="H50" s="9"/>
      <c r="I50" s="10">
        <f>IF(A50="","",SUMIFS('入出庫'!$E$5:$E$1004,'入出庫'!$B$5:$B$1004,A50,'入出庫'!$D$5:$D$1004,"入庫"))</f>
      </c>
      <c r="J50" s="10">
        <f>IF(A50="","",SUMIFS('入出庫'!$E$5:$E$1004,'入出庫'!$B$5:$B$1004,A50,'入出庫'!$D$5:$D$1004,"出庫"))</f>
      </c>
      <c r="K50" s="10">
        <f>IF(A50="","",N(H50)+I50-J50)</f>
      </c>
      <c r="L50" s="9"/>
      <c r="M50" s="11"/>
      <c r="N50" s="9"/>
      <c r="O50" s="12">
        <f>IF(A50="","",IF(AND(ISNUMBER(M50),ISNUMBER(N50)),ROUNDUP(M50*N50,0)+N(L50),IF(ISNUMBER(L50),L50,"")))</f>
      </c>
      <c r="P50" s="9"/>
      <c r="Q50" s="10">
        <f>IF(AND(ISNUMBER(K50),ISNUMBER(O50),ISNUMBER(P50)),IF(K50&lt;=O50,MAX(P50-K50,0),""),"")</f>
      </c>
      <c r="R50" s="13"/>
      <c r="S50" s="14">
        <f>IF(AND(ISNUMBER(K50),ISNUMBER(R50)),K50*R50,"")</f>
      </c>
      <c r="T50" s="10">
        <f>IF(ISNUMBER(K50),IF(K50&lt;=0,"欠品",IF(ISNUMBER(O50),IF(K50&lt;=O50,"要発注","OK"),"OK")),"")</f>
      </c>
      <c r="U50" s="9"/>
    </row>
    <row r="51" spans="1:21" x14ac:dyDescent="0.25">
      <c r="A51" s="9"/>
      <c r="B51" s="9"/>
      <c r="C51" s="9"/>
      <c r="D51" s="9"/>
      <c r="E51" s="9"/>
      <c r="F51" s="9"/>
      <c r="G51" s="9"/>
      <c r="H51" s="9"/>
      <c r="I51" s="10">
        <f>IF(A51="","",SUMIFS('入出庫'!$E$5:$E$1004,'入出庫'!$B$5:$B$1004,A51,'入出庫'!$D$5:$D$1004,"入庫"))</f>
      </c>
      <c r="J51" s="10">
        <f>IF(A51="","",SUMIFS('入出庫'!$E$5:$E$1004,'入出庫'!$B$5:$B$1004,A51,'入出庫'!$D$5:$D$1004,"出庫"))</f>
      </c>
      <c r="K51" s="10">
        <f>IF(A51="","",N(H51)+I51-J51)</f>
      </c>
      <c r="L51" s="9"/>
      <c r="M51" s="11"/>
      <c r="N51" s="9"/>
      <c r="O51" s="12">
        <f>IF(A51="","",IF(AND(ISNUMBER(M51),ISNUMBER(N51)),ROUNDUP(M51*N51,0)+N(L51),IF(ISNUMBER(L51),L51,"")))</f>
      </c>
      <c r="P51" s="9"/>
      <c r="Q51" s="10">
        <f>IF(AND(ISNUMBER(K51),ISNUMBER(O51),ISNUMBER(P51)),IF(K51&lt;=O51,MAX(P51-K51,0),""),"")</f>
      </c>
      <c r="R51" s="13"/>
      <c r="S51" s="14">
        <f>IF(AND(ISNUMBER(K51),ISNUMBER(R51)),K51*R51,"")</f>
      </c>
      <c r="T51" s="10">
        <f>IF(ISNUMBER(K51),IF(K51&lt;=0,"欠品",IF(ISNUMBER(O51),IF(K51&lt;=O51,"要発注","OK"),"OK")),"")</f>
      </c>
      <c r="U51" s="9"/>
    </row>
    <row r="52" spans="1:21" x14ac:dyDescent="0.25">
      <c r="A52" s="9"/>
      <c r="B52" s="9"/>
      <c r="C52" s="9"/>
      <c r="D52" s="9"/>
      <c r="E52" s="9"/>
      <c r="F52" s="9"/>
      <c r="G52" s="9"/>
      <c r="H52" s="9"/>
      <c r="I52" s="10">
        <f>IF(A52="","",SUMIFS('入出庫'!$E$5:$E$1004,'入出庫'!$B$5:$B$1004,A52,'入出庫'!$D$5:$D$1004,"入庫"))</f>
      </c>
      <c r="J52" s="10">
        <f>IF(A52="","",SUMIFS('入出庫'!$E$5:$E$1004,'入出庫'!$B$5:$B$1004,A52,'入出庫'!$D$5:$D$1004,"出庫"))</f>
      </c>
      <c r="K52" s="10">
        <f>IF(A52="","",N(H52)+I52-J52)</f>
      </c>
      <c r="L52" s="9"/>
      <c r="M52" s="11"/>
      <c r="N52" s="9"/>
      <c r="O52" s="12">
        <f>IF(A52="","",IF(AND(ISNUMBER(M52),ISNUMBER(N52)),ROUNDUP(M52*N52,0)+N(L52),IF(ISNUMBER(L52),L52,"")))</f>
      </c>
      <c r="P52" s="9"/>
      <c r="Q52" s="10">
        <f>IF(AND(ISNUMBER(K52),ISNUMBER(O52),ISNUMBER(P52)),IF(K52&lt;=O52,MAX(P52-K52,0),""),"")</f>
      </c>
      <c r="R52" s="13"/>
      <c r="S52" s="14">
        <f>IF(AND(ISNUMBER(K52),ISNUMBER(R52)),K52*R52,"")</f>
      </c>
      <c r="T52" s="10">
        <f>IF(ISNUMBER(K52),IF(K52&lt;=0,"欠品",IF(ISNUMBER(O52),IF(K52&lt;=O52,"要発注","OK"),"OK")),"")</f>
      </c>
      <c r="U52" s="9"/>
    </row>
    <row r="53" spans="1:21" x14ac:dyDescent="0.25">
      <c r="A53" s="9"/>
      <c r="B53" s="9"/>
      <c r="C53" s="9"/>
      <c r="D53" s="9"/>
      <c r="E53" s="9"/>
      <c r="F53" s="9"/>
      <c r="G53" s="9"/>
      <c r="H53" s="9"/>
      <c r="I53" s="10">
        <f>IF(A53="","",SUMIFS('入出庫'!$E$5:$E$1004,'入出庫'!$B$5:$B$1004,A53,'入出庫'!$D$5:$D$1004,"入庫"))</f>
      </c>
      <c r="J53" s="10">
        <f>IF(A53="","",SUMIFS('入出庫'!$E$5:$E$1004,'入出庫'!$B$5:$B$1004,A53,'入出庫'!$D$5:$D$1004,"出庫"))</f>
      </c>
      <c r="K53" s="10">
        <f>IF(A53="","",N(H53)+I53-J53)</f>
      </c>
      <c r="L53" s="9"/>
      <c r="M53" s="11"/>
      <c r="N53" s="9"/>
      <c r="O53" s="12">
        <f>IF(A53="","",IF(AND(ISNUMBER(M53),ISNUMBER(N53)),ROUNDUP(M53*N53,0)+N(L53),IF(ISNUMBER(L53),L53,"")))</f>
      </c>
      <c r="P53" s="9"/>
      <c r="Q53" s="10">
        <f>IF(AND(ISNUMBER(K53),ISNUMBER(O53),ISNUMBER(P53)),IF(K53&lt;=O53,MAX(P53-K53,0),""),"")</f>
      </c>
      <c r="R53" s="13"/>
      <c r="S53" s="14">
        <f>IF(AND(ISNUMBER(K53),ISNUMBER(R53)),K53*R53,"")</f>
      </c>
      <c r="T53" s="10">
        <f>IF(ISNUMBER(K53),IF(K53&lt;=0,"欠品",IF(ISNUMBER(O53),IF(K53&lt;=O53,"要発注","OK"),"OK")),"")</f>
      </c>
      <c r="U53" s="9"/>
    </row>
    <row r="54" spans="1:21" x14ac:dyDescent="0.25">
      <c r="A54" s="9"/>
      <c r="B54" s="9"/>
      <c r="C54" s="9"/>
      <c r="D54" s="9"/>
      <c r="E54" s="9"/>
      <c r="F54" s="9"/>
      <c r="G54" s="9"/>
      <c r="H54" s="9"/>
      <c r="I54" s="10">
        <f>IF(A54="","",SUMIFS('入出庫'!$E$5:$E$1004,'入出庫'!$B$5:$B$1004,A54,'入出庫'!$D$5:$D$1004,"入庫"))</f>
      </c>
      <c r="J54" s="10">
        <f>IF(A54="","",SUMIFS('入出庫'!$E$5:$E$1004,'入出庫'!$B$5:$B$1004,A54,'入出庫'!$D$5:$D$1004,"出庫"))</f>
      </c>
      <c r="K54" s="10">
        <f>IF(A54="","",N(H54)+I54-J54)</f>
      </c>
      <c r="L54" s="9"/>
      <c r="M54" s="11"/>
      <c r="N54" s="9"/>
      <c r="O54" s="12">
        <f>IF(A54="","",IF(AND(ISNUMBER(M54),ISNUMBER(N54)),ROUNDUP(M54*N54,0)+N(L54),IF(ISNUMBER(L54),L54,"")))</f>
      </c>
      <c r="P54" s="9"/>
      <c r="Q54" s="10">
        <f>IF(AND(ISNUMBER(K54),ISNUMBER(O54),ISNUMBER(P54)),IF(K54&lt;=O54,MAX(P54-K54,0),""),"")</f>
      </c>
      <c r="R54" s="13"/>
      <c r="S54" s="14">
        <f>IF(AND(ISNUMBER(K54),ISNUMBER(R54)),K54*R54,"")</f>
      </c>
      <c r="T54" s="10">
        <f>IF(ISNUMBER(K54),IF(K54&lt;=0,"欠品",IF(ISNUMBER(O54),IF(K54&lt;=O54,"要発注","OK"),"OK")),"")</f>
      </c>
      <c r="U54" s="9"/>
    </row>
    <row r="55" spans="1:21" x14ac:dyDescent="0.25">
      <c r="A55" s="9"/>
      <c r="B55" s="9"/>
      <c r="C55" s="9"/>
      <c r="D55" s="9"/>
      <c r="E55" s="9"/>
      <c r="F55" s="9"/>
      <c r="G55" s="9"/>
      <c r="H55" s="9"/>
      <c r="I55" s="10">
        <f>IF(A55="","",SUMIFS('入出庫'!$E$5:$E$1004,'入出庫'!$B$5:$B$1004,A55,'入出庫'!$D$5:$D$1004,"入庫"))</f>
      </c>
      <c r="J55" s="10">
        <f>IF(A55="","",SUMIFS('入出庫'!$E$5:$E$1004,'入出庫'!$B$5:$B$1004,A55,'入出庫'!$D$5:$D$1004,"出庫"))</f>
      </c>
      <c r="K55" s="10">
        <f>IF(A55="","",N(H55)+I55-J55)</f>
      </c>
      <c r="L55" s="9"/>
      <c r="M55" s="11"/>
      <c r="N55" s="9"/>
      <c r="O55" s="12">
        <f>IF(A55="","",IF(AND(ISNUMBER(M55),ISNUMBER(N55)),ROUNDUP(M55*N55,0)+N(L55),IF(ISNUMBER(L55),L55,"")))</f>
      </c>
      <c r="P55" s="9"/>
      <c r="Q55" s="10">
        <f>IF(AND(ISNUMBER(K55),ISNUMBER(O55),ISNUMBER(P55)),IF(K55&lt;=O55,MAX(P55-K55,0),""),"")</f>
      </c>
      <c r="R55" s="13"/>
      <c r="S55" s="14">
        <f>IF(AND(ISNUMBER(K55),ISNUMBER(R55)),K55*R55,"")</f>
      </c>
      <c r="T55" s="10">
        <f>IF(ISNUMBER(K55),IF(K55&lt;=0,"欠品",IF(ISNUMBER(O55),IF(K55&lt;=O55,"要発注","OK"),"OK")),"")</f>
      </c>
      <c r="U55" s="9"/>
    </row>
    <row r="56" spans="1:21" x14ac:dyDescent="0.25">
      <c r="A56" s="9"/>
      <c r="B56" s="9"/>
      <c r="C56" s="9"/>
      <c r="D56" s="9"/>
      <c r="E56" s="9"/>
      <c r="F56" s="9"/>
      <c r="G56" s="9"/>
      <c r="H56" s="9"/>
      <c r="I56" s="10">
        <f>IF(A56="","",SUMIFS('入出庫'!$E$5:$E$1004,'入出庫'!$B$5:$B$1004,A56,'入出庫'!$D$5:$D$1004,"入庫"))</f>
      </c>
      <c r="J56" s="10">
        <f>IF(A56="","",SUMIFS('入出庫'!$E$5:$E$1004,'入出庫'!$B$5:$B$1004,A56,'入出庫'!$D$5:$D$1004,"出庫"))</f>
      </c>
      <c r="K56" s="10">
        <f>IF(A56="","",N(H56)+I56-J56)</f>
      </c>
      <c r="L56" s="9"/>
      <c r="M56" s="11"/>
      <c r="N56" s="9"/>
      <c r="O56" s="12">
        <f>IF(A56="","",IF(AND(ISNUMBER(M56),ISNUMBER(N56)),ROUNDUP(M56*N56,0)+N(L56),IF(ISNUMBER(L56),L56,"")))</f>
      </c>
      <c r="P56" s="9"/>
      <c r="Q56" s="10">
        <f>IF(AND(ISNUMBER(K56),ISNUMBER(O56),ISNUMBER(P56)),IF(K56&lt;=O56,MAX(P56-K56,0),""),"")</f>
      </c>
      <c r="R56" s="13"/>
      <c r="S56" s="14">
        <f>IF(AND(ISNUMBER(K56),ISNUMBER(R56)),K56*R56,"")</f>
      </c>
      <c r="T56" s="10">
        <f>IF(ISNUMBER(K56),IF(K56&lt;=0,"欠品",IF(ISNUMBER(O56),IF(K56&lt;=O56,"要発注","OK"),"OK")),"")</f>
      </c>
      <c r="U56" s="9"/>
    </row>
    <row r="57" spans="1:21" x14ac:dyDescent="0.25">
      <c r="A57" s="9"/>
      <c r="B57" s="9"/>
      <c r="C57" s="9"/>
      <c r="D57" s="9"/>
      <c r="E57" s="9"/>
      <c r="F57" s="9"/>
      <c r="G57" s="9"/>
      <c r="H57" s="9"/>
      <c r="I57" s="10">
        <f>IF(A57="","",SUMIFS('入出庫'!$E$5:$E$1004,'入出庫'!$B$5:$B$1004,A57,'入出庫'!$D$5:$D$1004,"入庫"))</f>
      </c>
      <c r="J57" s="10">
        <f>IF(A57="","",SUMIFS('入出庫'!$E$5:$E$1004,'入出庫'!$B$5:$B$1004,A57,'入出庫'!$D$5:$D$1004,"出庫"))</f>
      </c>
      <c r="K57" s="10">
        <f>IF(A57="","",N(H57)+I57-J57)</f>
      </c>
      <c r="L57" s="9"/>
      <c r="M57" s="11"/>
      <c r="N57" s="9"/>
      <c r="O57" s="12">
        <f>IF(A57="","",IF(AND(ISNUMBER(M57),ISNUMBER(N57)),ROUNDUP(M57*N57,0)+N(L57),IF(ISNUMBER(L57),L57,"")))</f>
      </c>
      <c r="P57" s="9"/>
      <c r="Q57" s="10">
        <f>IF(AND(ISNUMBER(K57),ISNUMBER(O57),ISNUMBER(P57)),IF(K57&lt;=O57,MAX(P57-K57,0),""),"")</f>
      </c>
      <c r="R57" s="13"/>
      <c r="S57" s="14">
        <f>IF(AND(ISNUMBER(K57),ISNUMBER(R57)),K57*R57,"")</f>
      </c>
      <c r="T57" s="10">
        <f>IF(ISNUMBER(K57),IF(K57&lt;=0,"欠品",IF(ISNUMBER(O57),IF(K57&lt;=O57,"要発注","OK"),"OK")),"")</f>
      </c>
      <c r="U57" s="9"/>
    </row>
    <row r="58" spans="1:21" x14ac:dyDescent="0.25">
      <c r="A58" s="9"/>
      <c r="B58" s="9"/>
      <c r="C58" s="9"/>
      <c r="D58" s="9"/>
      <c r="E58" s="9"/>
      <c r="F58" s="9"/>
      <c r="G58" s="9"/>
      <c r="H58" s="9"/>
      <c r="I58" s="10">
        <f>IF(A58="","",SUMIFS('入出庫'!$E$5:$E$1004,'入出庫'!$B$5:$B$1004,A58,'入出庫'!$D$5:$D$1004,"入庫"))</f>
      </c>
      <c r="J58" s="10">
        <f>IF(A58="","",SUMIFS('入出庫'!$E$5:$E$1004,'入出庫'!$B$5:$B$1004,A58,'入出庫'!$D$5:$D$1004,"出庫"))</f>
      </c>
      <c r="K58" s="10">
        <f>IF(A58="","",N(H58)+I58-J58)</f>
      </c>
      <c r="L58" s="9"/>
      <c r="M58" s="11"/>
      <c r="N58" s="9"/>
      <c r="O58" s="12">
        <f>IF(A58="","",IF(AND(ISNUMBER(M58),ISNUMBER(N58)),ROUNDUP(M58*N58,0)+N(L58),IF(ISNUMBER(L58),L58,"")))</f>
      </c>
      <c r="P58" s="9"/>
      <c r="Q58" s="10">
        <f>IF(AND(ISNUMBER(K58),ISNUMBER(O58),ISNUMBER(P58)),IF(K58&lt;=O58,MAX(P58-K58,0),""),"")</f>
      </c>
      <c r="R58" s="13"/>
      <c r="S58" s="14">
        <f>IF(AND(ISNUMBER(K58),ISNUMBER(R58)),K58*R58,"")</f>
      </c>
      <c r="T58" s="10">
        <f>IF(ISNUMBER(K58),IF(K58&lt;=0,"欠品",IF(ISNUMBER(O58),IF(K58&lt;=O58,"要発注","OK"),"OK")),"")</f>
      </c>
      <c r="U58" s="9"/>
    </row>
    <row r="59" spans="1:21" x14ac:dyDescent="0.25">
      <c r="A59" s="9"/>
      <c r="B59" s="9"/>
      <c r="C59" s="9"/>
      <c r="D59" s="9"/>
      <c r="E59" s="9"/>
      <c r="F59" s="9"/>
      <c r="G59" s="9"/>
      <c r="H59" s="9"/>
      <c r="I59" s="10">
        <f>IF(A59="","",SUMIFS('入出庫'!$E$5:$E$1004,'入出庫'!$B$5:$B$1004,A59,'入出庫'!$D$5:$D$1004,"入庫"))</f>
      </c>
      <c r="J59" s="10">
        <f>IF(A59="","",SUMIFS('入出庫'!$E$5:$E$1004,'入出庫'!$B$5:$B$1004,A59,'入出庫'!$D$5:$D$1004,"出庫"))</f>
      </c>
      <c r="K59" s="10">
        <f>IF(A59="","",N(H59)+I59-J59)</f>
      </c>
      <c r="L59" s="9"/>
      <c r="M59" s="11"/>
      <c r="N59" s="9"/>
      <c r="O59" s="12">
        <f>IF(A59="","",IF(AND(ISNUMBER(M59),ISNUMBER(N59)),ROUNDUP(M59*N59,0)+N(L59),IF(ISNUMBER(L59),L59,"")))</f>
      </c>
      <c r="P59" s="9"/>
      <c r="Q59" s="10">
        <f>IF(AND(ISNUMBER(K59),ISNUMBER(O59),ISNUMBER(P59)),IF(K59&lt;=O59,MAX(P59-K59,0),""),"")</f>
      </c>
      <c r="R59" s="13"/>
      <c r="S59" s="14">
        <f>IF(AND(ISNUMBER(K59),ISNUMBER(R59)),K59*R59,"")</f>
      </c>
      <c r="T59" s="10">
        <f>IF(ISNUMBER(K59),IF(K59&lt;=0,"欠品",IF(ISNUMBER(O59),IF(K59&lt;=O59,"要発注","OK"),"OK")),"")</f>
      </c>
      <c r="U59" s="9"/>
    </row>
    <row r="60" spans="1:21" x14ac:dyDescent="0.25">
      <c r="A60" s="9"/>
      <c r="B60" s="9"/>
      <c r="C60" s="9"/>
      <c r="D60" s="9"/>
      <c r="E60" s="9"/>
      <c r="F60" s="9"/>
      <c r="G60" s="9"/>
      <c r="H60" s="9"/>
      <c r="I60" s="10">
        <f>IF(A60="","",SUMIFS('入出庫'!$E$5:$E$1004,'入出庫'!$B$5:$B$1004,A60,'入出庫'!$D$5:$D$1004,"入庫"))</f>
      </c>
      <c r="J60" s="10">
        <f>IF(A60="","",SUMIFS('入出庫'!$E$5:$E$1004,'入出庫'!$B$5:$B$1004,A60,'入出庫'!$D$5:$D$1004,"出庫"))</f>
      </c>
      <c r="K60" s="10">
        <f>IF(A60="","",N(H60)+I60-J60)</f>
      </c>
      <c r="L60" s="9"/>
      <c r="M60" s="11"/>
      <c r="N60" s="9"/>
      <c r="O60" s="12">
        <f>IF(A60="","",IF(AND(ISNUMBER(M60),ISNUMBER(N60)),ROUNDUP(M60*N60,0)+N(L60),IF(ISNUMBER(L60),L60,"")))</f>
      </c>
      <c r="P60" s="9"/>
      <c r="Q60" s="10">
        <f>IF(AND(ISNUMBER(K60),ISNUMBER(O60),ISNUMBER(P60)),IF(K60&lt;=O60,MAX(P60-K60,0),""),"")</f>
      </c>
      <c r="R60" s="13"/>
      <c r="S60" s="14">
        <f>IF(AND(ISNUMBER(K60),ISNUMBER(R60)),K60*R60,"")</f>
      </c>
      <c r="T60" s="10">
        <f>IF(ISNUMBER(K60),IF(K60&lt;=0,"欠品",IF(ISNUMBER(O60),IF(K60&lt;=O60,"要発注","OK"),"OK")),"")</f>
      </c>
      <c r="U60" s="9"/>
    </row>
    <row r="61" spans="1:21" x14ac:dyDescent="0.25">
      <c r="A61" s="9"/>
      <c r="B61" s="9"/>
      <c r="C61" s="9"/>
      <c r="D61" s="9"/>
      <c r="E61" s="9"/>
      <c r="F61" s="9"/>
      <c r="G61" s="9"/>
      <c r="H61" s="9"/>
      <c r="I61" s="10">
        <f>IF(A61="","",SUMIFS('入出庫'!$E$5:$E$1004,'入出庫'!$B$5:$B$1004,A61,'入出庫'!$D$5:$D$1004,"入庫"))</f>
      </c>
      <c r="J61" s="10">
        <f>IF(A61="","",SUMIFS('入出庫'!$E$5:$E$1004,'入出庫'!$B$5:$B$1004,A61,'入出庫'!$D$5:$D$1004,"出庫"))</f>
      </c>
      <c r="K61" s="10">
        <f>IF(A61="","",N(H61)+I61-J61)</f>
      </c>
      <c r="L61" s="9"/>
      <c r="M61" s="11"/>
      <c r="N61" s="9"/>
      <c r="O61" s="12">
        <f>IF(A61="","",IF(AND(ISNUMBER(M61),ISNUMBER(N61)),ROUNDUP(M61*N61,0)+N(L61),IF(ISNUMBER(L61),L61,"")))</f>
      </c>
      <c r="P61" s="9"/>
      <c r="Q61" s="10">
        <f>IF(AND(ISNUMBER(K61),ISNUMBER(O61),ISNUMBER(P61)),IF(K61&lt;=O61,MAX(P61-K61,0),""),"")</f>
      </c>
      <c r="R61" s="13"/>
      <c r="S61" s="14">
        <f>IF(AND(ISNUMBER(K61),ISNUMBER(R61)),K61*R61,"")</f>
      </c>
      <c r="T61" s="10">
        <f>IF(ISNUMBER(K61),IF(K61&lt;=0,"欠品",IF(ISNUMBER(O61),IF(K61&lt;=O61,"要発注","OK"),"OK")),"")</f>
      </c>
      <c r="U61" s="9"/>
    </row>
    <row r="62" spans="1:21" x14ac:dyDescent="0.25">
      <c r="A62" s="9"/>
      <c r="B62" s="9"/>
      <c r="C62" s="9"/>
      <c r="D62" s="9"/>
      <c r="E62" s="9"/>
      <c r="F62" s="9"/>
      <c r="G62" s="9"/>
      <c r="H62" s="9"/>
      <c r="I62" s="10">
        <f>IF(A62="","",SUMIFS('入出庫'!$E$5:$E$1004,'入出庫'!$B$5:$B$1004,A62,'入出庫'!$D$5:$D$1004,"入庫"))</f>
      </c>
      <c r="J62" s="10">
        <f>IF(A62="","",SUMIFS('入出庫'!$E$5:$E$1004,'入出庫'!$B$5:$B$1004,A62,'入出庫'!$D$5:$D$1004,"出庫"))</f>
      </c>
      <c r="K62" s="10">
        <f>IF(A62="","",N(H62)+I62-J62)</f>
      </c>
      <c r="L62" s="9"/>
      <c r="M62" s="11"/>
      <c r="N62" s="9"/>
      <c r="O62" s="12">
        <f>IF(A62="","",IF(AND(ISNUMBER(M62),ISNUMBER(N62)),ROUNDUP(M62*N62,0)+N(L62),IF(ISNUMBER(L62),L62,"")))</f>
      </c>
      <c r="P62" s="9"/>
      <c r="Q62" s="10">
        <f>IF(AND(ISNUMBER(K62),ISNUMBER(O62),ISNUMBER(P62)),IF(K62&lt;=O62,MAX(P62-K62,0),""),"")</f>
      </c>
      <c r="R62" s="13"/>
      <c r="S62" s="14">
        <f>IF(AND(ISNUMBER(K62),ISNUMBER(R62)),K62*R62,"")</f>
      </c>
      <c r="T62" s="10">
        <f>IF(ISNUMBER(K62),IF(K62&lt;=0,"欠品",IF(ISNUMBER(O62),IF(K62&lt;=O62,"要発注","OK"),"OK")),"")</f>
      </c>
      <c r="U62" s="9"/>
    </row>
    <row r="63" spans="1:21" x14ac:dyDescent="0.25">
      <c r="A63" s="9"/>
      <c r="B63" s="9"/>
      <c r="C63" s="9"/>
      <c r="D63" s="9"/>
      <c r="E63" s="9"/>
      <c r="F63" s="9"/>
      <c r="G63" s="9"/>
      <c r="H63" s="9"/>
      <c r="I63" s="10">
        <f>IF(A63="","",SUMIFS('入出庫'!$E$5:$E$1004,'入出庫'!$B$5:$B$1004,A63,'入出庫'!$D$5:$D$1004,"入庫"))</f>
      </c>
      <c r="J63" s="10">
        <f>IF(A63="","",SUMIFS('入出庫'!$E$5:$E$1004,'入出庫'!$B$5:$B$1004,A63,'入出庫'!$D$5:$D$1004,"出庫"))</f>
      </c>
      <c r="K63" s="10">
        <f>IF(A63="","",N(H63)+I63-J63)</f>
      </c>
      <c r="L63" s="9"/>
      <c r="M63" s="11"/>
      <c r="N63" s="9"/>
      <c r="O63" s="12">
        <f>IF(A63="","",IF(AND(ISNUMBER(M63),ISNUMBER(N63)),ROUNDUP(M63*N63,0)+N(L63),IF(ISNUMBER(L63),L63,"")))</f>
      </c>
      <c r="P63" s="9"/>
      <c r="Q63" s="10">
        <f>IF(AND(ISNUMBER(K63),ISNUMBER(O63),ISNUMBER(P63)),IF(K63&lt;=O63,MAX(P63-K63,0),""),"")</f>
      </c>
      <c r="R63" s="13"/>
      <c r="S63" s="14">
        <f>IF(AND(ISNUMBER(K63),ISNUMBER(R63)),K63*R63,"")</f>
      </c>
      <c r="T63" s="10">
        <f>IF(ISNUMBER(K63),IF(K63&lt;=0,"欠品",IF(ISNUMBER(O63),IF(K63&lt;=O63,"要発注","OK"),"OK")),"")</f>
      </c>
      <c r="U63" s="9"/>
    </row>
    <row r="64" spans="1:21" x14ac:dyDescent="0.25">
      <c r="A64" s="9"/>
      <c r="B64" s="9"/>
      <c r="C64" s="9"/>
      <c r="D64" s="9"/>
      <c r="E64" s="9"/>
      <c r="F64" s="9"/>
      <c r="G64" s="9"/>
      <c r="H64" s="9"/>
      <c r="I64" s="10">
        <f>IF(A64="","",SUMIFS('入出庫'!$E$5:$E$1004,'入出庫'!$B$5:$B$1004,A64,'入出庫'!$D$5:$D$1004,"入庫"))</f>
      </c>
      <c r="J64" s="10">
        <f>IF(A64="","",SUMIFS('入出庫'!$E$5:$E$1004,'入出庫'!$B$5:$B$1004,A64,'入出庫'!$D$5:$D$1004,"出庫"))</f>
      </c>
      <c r="K64" s="10">
        <f>IF(A64="","",N(H64)+I64-J64)</f>
      </c>
      <c r="L64" s="9"/>
      <c r="M64" s="11"/>
      <c r="N64" s="9"/>
      <c r="O64" s="12">
        <f>IF(A64="","",IF(AND(ISNUMBER(M64),ISNUMBER(N64)),ROUNDUP(M64*N64,0)+N(L64),IF(ISNUMBER(L64),L64,"")))</f>
      </c>
      <c r="P64" s="9"/>
      <c r="Q64" s="10">
        <f>IF(AND(ISNUMBER(K64),ISNUMBER(O64),ISNUMBER(P64)),IF(K64&lt;=O64,MAX(P64-K64,0),""),"")</f>
      </c>
      <c r="R64" s="13"/>
      <c r="S64" s="14">
        <f>IF(AND(ISNUMBER(K64),ISNUMBER(R64)),K64*R64,"")</f>
      </c>
      <c r="T64" s="10">
        <f>IF(ISNUMBER(K64),IF(K64&lt;=0,"欠品",IF(ISNUMBER(O64),IF(K64&lt;=O64,"要発注","OK"),"OK")),"")</f>
      </c>
      <c r="U64" s="9"/>
    </row>
    <row r="65" spans="1:21" x14ac:dyDescent="0.25">
      <c r="A65" s="9"/>
      <c r="B65" s="9"/>
      <c r="C65" s="9"/>
      <c r="D65" s="9"/>
      <c r="E65" s="9"/>
      <c r="F65" s="9"/>
      <c r="G65" s="9"/>
      <c r="H65" s="9"/>
      <c r="I65" s="10">
        <f>IF(A65="","",SUMIFS('入出庫'!$E$5:$E$1004,'入出庫'!$B$5:$B$1004,A65,'入出庫'!$D$5:$D$1004,"入庫"))</f>
      </c>
      <c r="J65" s="10">
        <f>IF(A65="","",SUMIFS('入出庫'!$E$5:$E$1004,'入出庫'!$B$5:$B$1004,A65,'入出庫'!$D$5:$D$1004,"出庫"))</f>
      </c>
      <c r="K65" s="10">
        <f>IF(A65="","",N(H65)+I65-J65)</f>
      </c>
      <c r="L65" s="9"/>
      <c r="M65" s="11"/>
      <c r="N65" s="9"/>
      <c r="O65" s="12">
        <f>IF(A65="","",IF(AND(ISNUMBER(M65),ISNUMBER(N65)),ROUNDUP(M65*N65,0)+N(L65),IF(ISNUMBER(L65),L65,"")))</f>
      </c>
      <c r="P65" s="9"/>
      <c r="Q65" s="10">
        <f>IF(AND(ISNUMBER(K65),ISNUMBER(O65),ISNUMBER(P65)),IF(K65&lt;=O65,MAX(P65-K65,0),""),"")</f>
      </c>
      <c r="R65" s="13"/>
      <c r="S65" s="14">
        <f>IF(AND(ISNUMBER(K65),ISNUMBER(R65)),K65*R65,"")</f>
      </c>
      <c r="T65" s="10">
        <f>IF(ISNUMBER(K65),IF(K65&lt;=0,"欠品",IF(ISNUMBER(O65),IF(K65&lt;=O65,"要発注","OK"),"OK")),"")</f>
      </c>
      <c r="U65" s="9"/>
    </row>
    <row r="66" spans="1:21" x14ac:dyDescent="0.25">
      <c r="A66" s="9"/>
      <c r="B66" s="9"/>
      <c r="C66" s="9"/>
      <c r="D66" s="9"/>
      <c r="E66" s="9"/>
      <c r="F66" s="9"/>
      <c r="G66" s="9"/>
      <c r="H66" s="9"/>
      <c r="I66" s="10">
        <f>IF(A66="","",SUMIFS('入出庫'!$E$5:$E$1004,'入出庫'!$B$5:$B$1004,A66,'入出庫'!$D$5:$D$1004,"入庫"))</f>
      </c>
      <c r="J66" s="10">
        <f>IF(A66="","",SUMIFS('入出庫'!$E$5:$E$1004,'入出庫'!$B$5:$B$1004,A66,'入出庫'!$D$5:$D$1004,"出庫"))</f>
      </c>
      <c r="K66" s="10">
        <f>IF(A66="","",N(H66)+I66-J66)</f>
      </c>
      <c r="L66" s="9"/>
      <c r="M66" s="11"/>
      <c r="N66" s="9"/>
      <c r="O66" s="12">
        <f>IF(A66="","",IF(AND(ISNUMBER(M66),ISNUMBER(N66)),ROUNDUP(M66*N66,0)+N(L66),IF(ISNUMBER(L66),L66,"")))</f>
      </c>
      <c r="P66" s="9"/>
      <c r="Q66" s="10">
        <f>IF(AND(ISNUMBER(K66),ISNUMBER(O66),ISNUMBER(P66)),IF(K66&lt;=O66,MAX(P66-K66,0),""),"")</f>
      </c>
      <c r="R66" s="13"/>
      <c r="S66" s="14">
        <f>IF(AND(ISNUMBER(K66),ISNUMBER(R66)),K66*R66,"")</f>
      </c>
      <c r="T66" s="10">
        <f>IF(ISNUMBER(K66),IF(K66&lt;=0,"欠品",IF(ISNUMBER(O66),IF(K66&lt;=O66,"要発注","OK"),"OK")),"")</f>
      </c>
      <c r="U66" s="9"/>
    </row>
    <row r="67" spans="1:21" x14ac:dyDescent="0.25">
      <c r="A67" s="9"/>
      <c r="B67" s="9"/>
      <c r="C67" s="9"/>
      <c r="D67" s="9"/>
      <c r="E67" s="9"/>
      <c r="F67" s="9"/>
      <c r="G67" s="9"/>
      <c r="H67" s="9"/>
      <c r="I67" s="10">
        <f>IF(A67="","",SUMIFS('入出庫'!$E$5:$E$1004,'入出庫'!$B$5:$B$1004,A67,'入出庫'!$D$5:$D$1004,"入庫"))</f>
      </c>
      <c r="J67" s="10">
        <f>IF(A67="","",SUMIFS('入出庫'!$E$5:$E$1004,'入出庫'!$B$5:$B$1004,A67,'入出庫'!$D$5:$D$1004,"出庫"))</f>
      </c>
      <c r="K67" s="10">
        <f>IF(A67="","",N(H67)+I67-J67)</f>
      </c>
      <c r="L67" s="9"/>
      <c r="M67" s="11"/>
      <c r="N67" s="9"/>
      <c r="O67" s="12">
        <f>IF(A67="","",IF(AND(ISNUMBER(M67),ISNUMBER(N67)),ROUNDUP(M67*N67,0)+N(L67),IF(ISNUMBER(L67),L67,"")))</f>
      </c>
      <c r="P67" s="9"/>
      <c r="Q67" s="10">
        <f>IF(AND(ISNUMBER(K67),ISNUMBER(O67),ISNUMBER(P67)),IF(K67&lt;=O67,MAX(P67-K67,0),""),"")</f>
      </c>
      <c r="R67" s="13"/>
      <c r="S67" s="14">
        <f>IF(AND(ISNUMBER(K67),ISNUMBER(R67)),K67*R67,"")</f>
      </c>
      <c r="T67" s="10">
        <f>IF(ISNUMBER(K67),IF(K67&lt;=0,"欠品",IF(ISNUMBER(O67),IF(K67&lt;=O67,"要発注","OK"),"OK")),"")</f>
      </c>
      <c r="U67" s="9"/>
    </row>
    <row r="68" spans="1:21" x14ac:dyDescent="0.25">
      <c r="A68" s="9"/>
      <c r="B68" s="9"/>
      <c r="C68" s="9"/>
      <c r="D68" s="9"/>
      <c r="E68" s="9"/>
      <c r="F68" s="9"/>
      <c r="G68" s="9"/>
      <c r="H68" s="9"/>
      <c r="I68" s="10">
        <f>IF(A68="","",SUMIFS('入出庫'!$E$5:$E$1004,'入出庫'!$B$5:$B$1004,A68,'入出庫'!$D$5:$D$1004,"入庫"))</f>
      </c>
      <c r="J68" s="10">
        <f>IF(A68="","",SUMIFS('入出庫'!$E$5:$E$1004,'入出庫'!$B$5:$B$1004,A68,'入出庫'!$D$5:$D$1004,"出庫"))</f>
      </c>
      <c r="K68" s="10">
        <f>IF(A68="","",N(H68)+I68-J68)</f>
      </c>
      <c r="L68" s="9"/>
      <c r="M68" s="11"/>
      <c r="N68" s="9"/>
      <c r="O68" s="12">
        <f>IF(A68="","",IF(AND(ISNUMBER(M68),ISNUMBER(N68)),ROUNDUP(M68*N68,0)+N(L68),IF(ISNUMBER(L68),L68,"")))</f>
      </c>
      <c r="P68" s="9"/>
      <c r="Q68" s="10">
        <f>IF(AND(ISNUMBER(K68),ISNUMBER(O68),ISNUMBER(P68)),IF(K68&lt;=O68,MAX(P68-K68,0),""),"")</f>
      </c>
      <c r="R68" s="13"/>
      <c r="S68" s="14">
        <f>IF(AND(ISNUMBER(K68),ISNUMBER(R68)),K68*R68,"")</f>
      </c>
      <c r="T68" s="10">
        <f>IF(ISNUMBER(K68),IF(K68&lt;=0,"欠品",IF(ISNUMBER(O68),IF(K68&lt;=O68,"要発注","OK"),"OK")),"")</f>
      </c>
      <c r="U68" s="9"/>
    </row>
    <row r="69" spans="1:21" x14ac:dyDescent="0.25">
      <c r="A69" s="9"/>
      <c r="B69" s="9"/>
      <c r="C69" s="9"/>
      <c r="D69" s="9"/>
      <c r="E69" s="9"/>
      <c r="F69" s="9"/>
      <c r="G69" s="9"/>
      <c r="H69" s="9"/>
      <c r="I69" s="10">
        <f>IF(A69="","",SUMIFS('入出庫'!$E$5:$E$1004,'入出庫'!$B$5:$B$1004,A69,'入出庫'!$D$5:$D$1004,"入庫"))</f>
      </c>
      <c r="J69" s="10">
        <f>IF(A69="","",SUMIFS('入出庫'!$E$5:$E$1004,'入出庫'!$B$5:$B$1004,A69,'入出庫'!$D$5:$D$1004,"出庫"))</f>
      </c>
      <c r="K69" s="10">
        <f>IF(A69="","",N(H69)+I69-J69)</f>
      </c>
      <c r="L69" s="9"/>
      <c r="M69" s="11"/>
      <c r="N69" s="9"/>
      <c r="O69" s="12">
        <f>IF(A69="","",IF(AND(ISNUMBER(M69),ISNUMBER(N69)),ROUNDUP(M69*N69,0)+N(L69),IF(ISNUMBER(L69),L69,"")))</f>
      </c>
      <c r="P69" s="9"/>
      <c r="Q69" s="10">
        <f>IF(AND(ISNUMBER(K69),ISNUMBER(O69),ISNUMBER(P69)),IF(K69&lt;=O69,MAX(P69-K69,0),""),"")</f>
      </c>
      <c r="R69" s="13"/>
      <c r="S69" s="14">
        <f>IF(AND(ISNUMBER(K69),ISNUMBER(R69)),K69*R69,"")</f>
      </c>
      <c r="T69" s="10">
        <f>IF(ISNUMBER(K69),IF(K69&lt;=0,"欠品",IF(ISNUMBER(O69),IF(K69&lt;=O69,"要発注","OK"),"OK")),"")</f>
      </c>
      <c r="U69" s="9"/>
    </row>
    <row r="70" spans="1:21" x14ac:dyDescent="0.25">
      <c r="A70" s="9"/>
      <c r="B70" s="9"/>
      <c r="C70" s="9"/>
      <c r="D70" s="9"/>
      <c r="E70" s="9"/>
      <c r="F70" s="9"/>
      <c r="G70" s="9"/>
      <c r="H70" s="9"/>
      <c r="I70" s="10">
        <f>IF(A70="","",SUMIFS('入出庫'!$E$5:$E$1004,'入出庫'!$B$5:$B$1004,A70,'入出庫'!$D$5:$D$1004,"入庫"))</f>
      </c>
      <c r="J70" s="10">
        <f>IF(A70="","",SUMIFS('入出庫'!$E$5:$E$1004,'入出庫'!$B$5:$B$1004,A70,'入出庫'!$D$5:$D$1004,"出庫"))</f>
      </c>
      <c r="K70" s="10">
        <f>IF(A70="","",N(H70)+I70-J70)</f>
      </c>
      <c r="L70" s="9"/>
      <c r="M70" s="11"/>
      <c r="N70" s="9"/>
      <c r="O70" s="12">
        <f>IF(A70="","",IF(AND(ISNUMBER(M70),ISNUMBER(N70)),ROUNDUP(M70*N70,0)+N(L70),IF(ISNUMBER(L70),L70,"")))</f>
      </c>
      <c r="P70" s="9"/>
      <c r="Q70" s="10">
        <f>IF(AND(ISNUMBER(K70),ISNUMBER(O70),ISNUMBER(P70)),IF(K70&lt;=O70,MAX(P70-K70,0),""),"")</f>
      </c>
      <c r="R70" s="13"/>
      <c r="S70" s="14">
        <f>IF(AND(ISNUMBER(K70),ISNUMBER(R70)),K70*R70,"")</f>
      </c>
      <c r="T70" s="10">
        <f>IF(ISNUMBER(K70),IF(K70&lt;=0,"欠品",IF(ISNUMBER(O70),IF(K70&lt;=O70,"要発注","OK"),"OK")),"")</f>
      </c>
      <c r="U70" s="9"/>
    </row>
    <row r="71" spans="1:21" x14ac:dyDescent="0.25">
      <c r="A71" s="9"/>
      <c r="B71" s="9"/>
      <c r="C71" s="9"/>
      <c r="D71" s="9"/>
      <c r="E71" s="9"/>
      <c r="F71" s="9"/>
      <c r="G71" s="9"/>
      <c r="H71" s="9"/>
      <c r="I71" s="10">
        <f>IF(A71="","",SUMIFS('入出庫'!$E$5:$E$1004,'入出庫'!$B$5:$B$1004,A71,'入出庫'!$D$5:$D$1004,"入庫"))</f>
      </c>
      <c r="J71" s="10">
        <f>IF(A71="","",SUMIFS('入出庫'!$E$5:$E$1004,'入出庫'!$B$5:$B$1004,A71,'入出庫'!$D$5:$D$1004,"出庫"))</f>
      </c>
      <c r="K71" s="10">
        <f>IF(A71="","",N(H71)+I71-J71)</f>
      </c>
      <c r="L71" s="9"/>
      <c r="M71" s="11"/>
      <c r="N71" s="9"/>
      <c r="O71" s="12">
        <f>IF(A71="","",IF(AND(ISNUMBER(M71),ISNUMBER(N71)),ROUNDUP(M71*N71,0)+N(L71),IF(ISNUMBER(L71),L71,"")))</f>
      </c>
      <c r="P71" s="9"/>
      <c r="Q71" s="10">
        <f>IF(AND(ISNUMBER(K71),ISNUMBER(O71),ISNUMBER(P71)),IF(K71&lt;=O71,MAX(P71-K71,0),""),"")</f>
      </c>
      <c r="R71" s="13"/>
      <c r="S71" s="14">
        <f>IF(AND(ISNUMBER(K71),ISNUMBER(R71)),K71*R71,"")</f>
      </c>
      <c r="T71" s="10">
        <f>IF(ISNUMBER(K71),IF(K71&lt;=0,"欠品",IF(ISNUMBER(O71),IF(K71&lt;=O71,"要発注","OK"),"OK")),"")</f>
      </c>
      <c r="U71" s="9"/>
    </row>
    <row r="72" spans="1:21" x14ac:dyDescent="0.25">
      <c r="A72" s="9"/>
      <c r="B72" s="9"/>
      <c r="C72" s="9"/>
      <c r="D72" s="9"/>
      <c r="E72" s="9"/>
      <c r="F72" s="9"/>
      <c r="G72" s="9"/>
      <c r="H72" s="9"/>
      <c r="I72" s="10">
        <f>IF(A72="","",SUMIFS('入出庫'!$E$5:$E$1004,'入出庫'!$B$5:$B$1004,A72,'入出庫'!$D$5:$D$1004,"入庫"))</f>
      </c>
      <c r="J72" s="10">
        <f>IF(A72="","",SUMIFS('入出庫'!$E$5:$E$1004,'入出庫'!$B$5:$B$1004,A72,'入出庫'!$D$5:$D$1004,"出庫"))</f>
      </c>
      <c r="K72" s="10">
        <f>IF(A72="","",N(H72)+I72-J72)</f>
      </c>
      <c r="L72" s="9"/>
      <c r="M72" s="11"/>
      <c r="N72" s="9"/>
      <c r="O72" s="12">
        <f>IF(A72="","",IF(AND(ISNUMBER(M72),ISNUMBER(N72)),ROUNDUP(M72*N72,0)+N(L72),IF(ISNUMBER(L72),L72,"")))</f>
      </c>
      <c r="P72" s="9"/>
      <c r="Q72" s="10">
        <f>IF(AND(ISNUMBER(K72),ISNUMBER(O72),ISNUMBER(P72)),IF(K72&lt;=O72,MAX(P72-K72,0),""),"")</f>
      </c>
      <c r="R72" s="13"/>
      <c r="S72" s="14">
        <f>IF(AND(ISNUMBER(K72),ISNUMBER(R72)),K72*R72,"")</f>
      </c>
      <c r="T72" s="10">
        <f>IF(ISNUMBER(K72),IF(K72&lt;=0,"欠品",IF(ISNUMBER(O72),IF(K72&lt;=O72,"要発注","OK"),"OK")),"")</f>
      </c>
      <c r="U72" s="9"/>
    </row>
    <row r="73" spans="1:21" x14ac:dyDescent="0.25">
      <c r="A73" s="9"/>
      <c r="B73" s="9"/>
      <c r="C73" s="9"/>
      <c r="D73" s="9"/>
      <c r="E73" s="9"/>
      <c r="F73" s="9"/>
      <c r="G73" s="9"/>
      <c r="H73" s="9"/>
      <c r="I73" s="10">
        <f>IF(A73="","",SUMIFS('入出庫'!$E$5:$E$1004,'入出庫'!$B$5:$B$1004,A73,'入出庫'!$D$5:$D$1004,"入庫"))</f>
      </c>
      <c r="J73" s="10">
        <f>IF(A73="","",SUMIFS('入出庫'!$E$5:$E$1004,'入出庫'!$B$5:$B$1004,A73,'入出庫'!$D$5:$D$1004,"出庫"))</f>
      </c>
      <c r="K73" s="10">
        <f>IF(A73="","",N(H73)+I73-J73)</f>
      </c>
      <c r="L73" s="9"/>
      <c r="M73" s="11"/>
      <c r="N73" s="9"/>
      <c r="O73" s="12">
        <f>IF(A73="","",IF(AND(ISNUMBER(M73),ISNUMBER(N73)),ROUNDUP(M73*N73,0)+N(L73),IF(ISNUMBER(L73),L73,"")))</f>
      </c>
      <c r="P73" s="9"/>
      <c r="Q73" s="10">
        <f>IF(AND(ISNUMBER(K73),ISNUMBER(O73),ISNUMBER(P73)),IF(K73&lt;=O73,MAX(P73-K73,0),""),"")</f>
      </c>
      <c r="R73" s="13"/>
      <c r="S73" s="14">
        <f>IF(AND(ISNUMBER(K73),ISNUMBER(R73)),K73*R73,"")</f>
      </c>
      <c r="T73" s="10">
        <f>IF(ISNUMBER(K73),IF(K73&lt;=0,"欠品",IF(ISNUMBER(O73),IF(K73&lt;=O73,"要発注","OK"),"OK")),"")</f>
      </c>
      <c r="U73" s="9"/>
    </row>
    <row r="74" spans="1:21" x14ac:dyDescent="0.25">
      <c r="A74" s="9"/>
      <c r="B74" s="9"/>
      <c r="C74" s="9"/>
      <c r="D74" s="9"/>
      <c r="E74" s="9"/>
      <c r="F74" s="9"/>
      <c r="G74" s="9"/>
      <c r="H74" s="9"/>
      <c r="I74" s="10">
        <f>IF(A74="","",SUMIFS('入出庫'!$E$5:$E$1004,'入出庫'!$B$5:$B$1004,A74,'入出庫'!$D$5:$D$1004,"入庫"))</f>
      </c>
      <c r="J74" s="10">
        <f>IF(A74="","",SUMIFS('入出庫'!$E$5:$E$1004,'入出庫'!$B$5:$B$1004,A74,'入出庫'!$D$5:$D$1004,"出庫"))</f>
      </c>
      <c r="K74" s="10">
        <f>IF(A74="","",N(H74)+I74-J74)</f>
      </c>
      <c r="L74" s="9"/>
      <c r="M74" s="11"/>
      <c r="N74" s="9"/>
      <c r="O74" s="12">
        <f>IF(A74="","",IF(AND(ISNUMBER(M74),ISNUMBER(N74)),ROUNDUP(M74*N74,0)+N(L74),IF(ISNUMBER(L74),L74,"")))</f>
      </c>
      <c r="P74" s="9"/>
      <c r="Q74" s="10">
        <f>IF(AND(ISNUMBER(K74),ISNUMBER(O74),ISNUMBER(P74)),IF(K74&lt;=O74,MAX(P74-K74,0),""),"")</f>
      </c>
      <c r="R74" s="13"/>
      <c r="S74" s="14">
        <f>IF(AND(ISNUMBER(K74),ISNUMBER(R74)),K74*R74,"")</f>
      </c>
      <c r="T74" s="10">
        <f>IF(ISNUMBER(K74),IF(K74&lt;=0,"欠品",IF(ISNUMBER(O74),IF(K74&lt;=O74,"要発注","OK"),"OK")),"")</f>
      </c>
      <c r="U74" s="9"/>
    </row>
    <row r="75" spans="1:21" x14ac:dyDescent="0.25">
      <c r="A75" s="9"/>
      <c r="B75" s="9"/>
      <c r="C75" s="9"/>
      <c r="D75" s="9"/>
      <c r="E75" s="9"/>
      <c r="F75" s="9"/>
      <c r="G75" s="9"/>
      <c r="H75" s="9"/>
      <c r="I75" s="10">
        <f>IF(A75="","",SUMIFS('入出庫'!$E$5:$E$1004,'入出庫'!$B$5:$B$1004,A75,'入出庫'!$D$5:$D$1004,"入庫"))</f>
      </c>
      <c r="J75" s="10">
        <f>IF(A75="","",SUMIFS('入出庫'!$E$5:$E$1004,'入出庫'!$B$5:$B$1004,A75,'入出庫'!$D$5:$D$1004,"出庫"))</f>
      </c>
      <c r="K75" s="10">
        <f>IF(A75="","",N(H75)+I75-J75)</f>
      </c>
      <c r="L75" s="9"/>
      <c r="M75" s="11"/>
      <c r="N75" s="9"/>
      <c r="O75" s="12">
        <f>IF(A75="","",IF(AND(ISNUMBER(M75),ISNUMBER(N75)),ROUNDUP(M75*N75,0)+N(L75),IF(ISNUMBER(L75),L75,"")))</f>
      </c>
      <c r="P75" s="9"/>
      <c r="Q75" s="10">
        <f>IF(AND(ISNUMBER(K75),ISNUMBER(O75),ISNUMBER(P75)),IF(K75&lt;=O75,MAX(P75-K75,0),""),"")</f>
      </c>
      <c r="R75" s="13"/>
      <c r="S75" s="14">
        <f>IF(AND(ISNUMBER(K75),ISNUMBER(R75)),K75*R75,"")</f>
      </c>
      <c r="T75" s="10">
        <f>IF(ISNUMBER(K75),IF(K75&lt;=0,"欠品",IF(ISNUMBER(O75),IF(K75&lt;=O75,"要発注","OK"),"OK")),"")</f>
      </c>
      <c r="U75" s="9"/>
    </row>
    <row r="76" spans="1:21" x14ac:dyDescent="0.25">
      <c r="A76" s="9"/>
      <c r="B76" s="9"/>
      <c r="C76" s="9"/>
      <c r="D76" s="9"/>
      <c r="E76" s="9"/>
      <c r="F76" s="9"/>
      <c r="G76" s="9"/>
      <c r="H76" s="9"/>
      <c r="I76" s="10">
        <f>IF(A76="","",SUMIFS('入出庫'!$E$5:$E$1004,'入出庫'!$B$5:$B$1004,A76,'入出庫'!$D$5:$D$1004,"入庫"))</f>
      </c>
      <c r="J76" s="10">
        <f>IF(A76="","",SUMIFS('入出庫'!$E$5:$E$1004,'入出庫'!$B$5:$B$1004,A76,'入出庫'!$D$5:$D$1004,"出庫"))</f>
      </c>
      <c r="K76" s="10">
        <f>IF(A76="","",N(H76)+I76-J76)</f>
      </c>
      <c r="L76" s="9"/>
      <c r="M76" s="11"/>
      <c r="N76" s="9"/>
      <c r="O76" s="12">
        <f>IF(A76="","",IF(AND(ISNUMBER(M76),ISNUMBER(N76)),ROUNDUP(M76*N76,0)+N(L76),IF(ISNUMBER(L76),L76,"")))</f>
      </c>
      <c r="P76" s="9"/>
      <c r="Q76" s="10">
        <f>IF(AND(ISNUMBER(K76),ISNUMBER(O76),ISNUMBER(P76)),IF(K76&lt;=O76,MAX(P76-K76,0),""),"")</f>
      </c>
      <c r="R76" s="13"/>
      <c r="S76" s="14">
        <f>IF(AND(ISNUMBER(K76),ISNUMBER(R76)),K76*R76,"")</f>
      </c>
      <c r="T76" s="10">
        <f>IF(ISNUMBER(K76),IF(K76&lt;=0,"欠品",IF(ISNUMBER(O76),IF(K76&lt;=O76,"要発注","OK"),"OK")),"")</f>
      </c>
      <c r="U76" s="9"/>
    </row>
    <row r="77" spans="1:21" x14ac:dyDescent="0.25">
      <c r="A77" s="9"/>
      <c r="B77" s="9"/>
      <c r="C77" s="9"/>
      <c r="D77" s="9"/>
      <c r="E77" s="9"/>
      <c r="F77" s="9"/>
      <c r="G77" s="9"/>
      <c r="H77" s="9"/>
      <c r="I77" s="10">
        <f>IF(A77="","",SUMIFS('入出庫'!$E$5:$E$1004,'入出庫'!$B$5:$B$1004,A77,'入出庫'!$D$5:$D$1004,"入庫"))</f>
      </c>
      <c r="J77" s="10">
        <f>IF(A77="","",SUMIFS('入出庫'!$E$5:$E$1004,'入出庫'!$B$5:$B$1004,A77,'入出庫'!$D$5:$D$1004,"出庫"))</f>
      </c>
      <c r="K77" s="10">
        <f>IF(A77="","",N(H77)+I77-J77)</f>
      </c>
      <c r="L77" s="9"/>
      <c r="M77" s="11"/>
      <c r="N77" s="9"/>
      <c r="O77" s="12">
        <f>IF(A77="","",IF(AND(ISNUMBER(M77),ISNUMBER(N77)),ROUNDUP(M77*N77,0)+N(L77),IF(ISNUMBER(L77),L77,"")))</f>
      </c>
      <c r="P77" s="9"/>
      <c r="Q77" s="10">
        <f>IF(AND(ISNUMBER(K77),ISNUMBER(O77),ISNUMBER(P77)),IF(K77&lt;=O77,MAX(P77-K77,0),""),"")</f>
      </c>
      <c r="R77" s="13"/>
      <c r="S77" s="14">
        <f>IF(AND(ISNUMBER(K77),ISNUMBER(R77)),K77*R77,"")</f>
      </c>
      <c r="T77" s="10">
        <f>IF(ISNUMBER(K77),IF(K77&lt;=0,"欠品",IF(ISNUMBER(O77),IF(K77&lt;=O77,"要発注","OK"),"OK")),"")</f>
      </c>
      <c r="U77" s="9"/>
    </row>
    <row r="78" spans="1:21" x14ac:dyDescent="0.25">
      <c r="A78" s="9"/>
      <c r="B78" s="9"/>
      <c r="C78" s="9"/>
      <c r="D78" s="9"/>
      <c r="E78" s="9"/>
      <c r="F78" s="9"/>
      <c r="G78" s="9"/>
      <c r="H78" s="9"/>
      <c r="I78" s="10">
        <f>IF(A78="","",SUMIFS('入出庫'!$E$5:$E$1004,'入出庫'!$B$5:$B$1004,A78,'入出庫'!$D$5:$D$1004,"入庫"))</f>
      </c>
      <c r="J78" s="10">
        <f>IF(A78="","",SUMIFS('入出庫'!$E$5:$E$1004,'入出庫'!$B$5:$B$1004,A78,'入出庫'!$D$5:$D$1004,"出庫"))</f>
      </c>
      <c r="K78" s="10">
        <f>IF(A78="","",N(H78)+I78-J78)</f>
      </c>
      <c r="L78" s="9"/>
      <c r="M78" s="11"/>
      <c r="N78" s="9"/>
      <c r="O78" s="12">
        <f>IF(A78="","",IF(AND(ISNUMBER(M78),ISNUMBER(N78)),ROUNDUP(M78*N78,0)+N(L78),IF(ISNUMBER(L78),L78,"")))</f>
      </c>
      <c r="P78" s="9"/>
      <c r="Q78" s="10">
        <f>IF(AND(ISNUMBER(K78),ISNUMBER(O78),ISNUMBER(P78)),IF(K78&lt;=O78,MAX(P78-K78,0),""),"")</f>
      </c>
      <c r="R78" s="13"/>
      <c r="S78" s="14">
        <f>IF(AND(ISNUMBER(K78),ISNUMBER(R78)),K78*R78,"")</f>
      </c>
      <c r="T78" s="10">
        <f>IF(ISNUMBER(K78),IF(K78&lt;=0,"欠品",IF(ISNUMBER(O78),IF(K78&lt;=O78,"要発注","OK"),"OK")),"")</f>
      </c>
      <c r="U78" s="9"/>
    </row>
    <row r="79" spans="1:21" x14ac:dyDescent="0.25">
      <c r="A79" s="9"/>
      <c r="B79" s="9"/>
      <c r="C79" s="9"/>
      <c r="D79" s="9"/>
      <c r="E79" s="9"/>
      <c r="F79" s="9"/>
      <c r="G79" s="9"/>
      <c r="H79" s="9"/>
      <c r="I79" s="10">
        <f>IF(A79="","",SUMIFS('入出庫'!$E$5:$E$1004,'入出庫'!$B$5:$B$1004,A79,'入出庫'!$D$5:$D$1004,"入庫"))</f>
      </c>
      <c r="J79" s="10">
        <f>IF(A79="","",SUMIFS('入出庫'!$E$5:$E$1004,'入出庫'!$B$5:$B$1004,A79,'入出庫'!$D$5:$D$1004,"出庫"))</f>
      </c>
      <c r="K79" s="10">
        <f>IF(A79="","",N(H79)+I79-J79)</f>
      </c>
      <c r="L79" s="9"/>
      <c r="M79" s="11"/>
      <c r="N79" s="9"/>
      <c r="O79" s="12">
        <f>IF(A79="","",IF(AND(ISNUMBER(M79),ISNUMBER(N79)),ROUNDUP(M79*N79,0)+N(L79),IF(ISNUMBER(L79),L79,"")))</f>
      </c>
      <c r="P79" s="9"/>
      <c r="Q79" s="10">
        <f>IF(AND(ISNUMBER(K79),ISNUMBER(O79),ISNUMBER(P79)),IF(K79&lt;=O79,MAX(P79-K79,0),""),"")</f>
      </c>
      <c r="R79" s="13"/>
      <c r="S79" s="14">
        <f>IF(AND(ISNUMBER(K79),ISNUMBER(R79)),K79*R79,"")</f>
      </c>
      <c r="T79" s="10">
        <f>IF(ISNUMBER(K79),IF(K79&lt;=0,"欠品",IF(ISNUMBER(O79),IF(K79&lt;=O79,"要発注","OK"),"OK")),"")</f>
      </c>
      <c r="U79" s="9"/>
    </row>
    <row r="80" spans="1:21" x14ac:dyDescent="0.25">
      <c r="A80" s="9"/>
      <c r="B80" s="9"/>
      <c r="C80" s="9"/>
      <c r="D80" s="9"/>
      <c r="E80" s="9"/>
      <c r="F80" s="9"/>
      <c r="G80" s="9"/>
      <c r="H80" s="9"/>
      <c r="I80" s="10">
        <f>IF(A80="","",SUMIFS('入出庫'!$E$5:$E$1004,'入出庫'!$B$5:$B$1004,A80,'入出庫'!$D$5:$D$1004,"入庫"))</f>
      </c>
      <c r="J80" s="10">
        <f>IF(A80="","",SUMIFS('入出庫'!$E$5:$E$1004,'入出庫'!$B$5:$B$1004,A80,'入出庫'!$D$5:$D$1004,"出庫"))</f>
      </c>
      <c r="K80" s="10">
        <f>IF(A80="","",N(H80)+I80-J80)</f>
      </c>
      <c r="L80" s="9"/>
      <c r="M80" s="11"/>
      <c r="N80" s="9"/>
      <c r="O80" s="12">
        <f>IF(A80="","",IF(AND(ISNUMBER(M80),ISNUMBER(N80)),ROUNDUP(M80*N80,0)+N(L80),IF(ISNUMBER(L80),L80,"")))</f>
      </c>
      <c r="P80" s="9"/>
      <c r="Q80" s="10">
        <f>IF(AND(ISNUMBER(K80),ISNUMBER(O80),ISNUMBER(P80)),IF(K80&lt;=O80,MAX(P80-K80,0),""),"")</f>
      </c>
      <c r="R80" s="13"/>
      <c r="S80" s="14">
        <f>IF(AND(ISNUMBER(K80),ISNUMBER(R80)),K80*R80,"")</f>
      </c>
      <c r="T80" s="10">
        <f>IF(ISNUMBER(K80),IF(K80&lt;=0,"欠品",IF(ISNUMBER(O80),IF(K80&lt;=O80,"要発注","OK"),"OK")),"")</f>
      </c>
      <c r="U80" s="9"/>
    </row>
    <row r="81" spans="1:21" x14ac:dyDescent="0.25">
      <c r="A81" s="9"/>
      <c r="B81" s="9"/>
      <c r="C81" s="9"/>
      <c r="D81" s="9"/>
      <c r="E81" s="9"/>
      <c r="F81" s="9"/>
      <c r="G81" s="9"/>
      <c r="H81" s="9"/>
      <c r="I81" s="10">
        <f>IF(A81="","",SUMIFS('入出庫'!$E$5:$E$1004,'入出庫'!$B$5:$B$1004,A81,'入出庫'!$D$5:$D$1004,"入庫"))</f>
      </c>
      <c r="J81" s="10">
        <f>IF(A81="","",SUMIFS('入出庫'!$E$5:$E$1004,'入出庫'!$B$5:$B$1004,A81,'入出庫'!$D$5:$D$1004,"出庫"))</f>
      </c>
      <c r="K81" s="10">
        <f>IF(A81="","",N(H81)+I81-J81)</f>
      </c>
      <c r="L81" s="9"/>
      <c r="M81" s="11"/>
      <c r="N81" s="9"/>
      <c r="O81" s="12">
        <f>IF(A81="","",IF(AND(ISNUMBER(M81),ISNUMBER(N81)),ROUNDUP(M81*N81,0)+N(L81),IF(ISNUMBER(L81),L81,"")))</f>
      </c>
      <c r="P81" s="9"/>
      <c r="Q81" s="10">
        <f>IF(AND(ISNUMBER(K81),ISNUMBER(O81),ISNUMBER(P81)),IF(K81&lt;=O81,MAX(P81-K81,0),""),"")</f>
      </c>
      <c r="R81" s="13"/>
      <c r="S81" s="14">
        <f>IF(AND(ISNUMBER(K81),ISNUMBER(R81)),K81*R81,"")</f>
      </c>
      <c r="T81" s="10">
        <f>IF(ISNUMBER(K81),IF(K81&lt;=0,"欠品",IF(ISNUMBER(O81),IF(K81&lt;=O81,"要発注","OK"),"OK")),"")</f>
      </c>
      <c r="U81" s="9"/>
    </row>
    <row r="82" spans="1:21" x14ac:dyDescent="0.25">
      <c r="A82" s="9"/>
      <c r="B82" s="9"/>
      <c r="C82" s="9"/>
      <c r="D82" s="9"/>
      <c r="E82" s="9"/>
      <c r="F82" s="9"/>
      <c r="G82" s="9"/>
      <c r="H82" s="9"/>
      <c r="I82" s="10">
        <f>IF(A82="","",SUMIFS('入出庫'!$E$5:$E$1004,'入出庫'!$B$5:$B$1004,A82,'入出庫'!$D$5:$D$1004,"入庫"))</f>
      </c>
      <c r="J82" s="10">
        <f>IF(A82="","",SUMIFS('入出庫'!$E$5:$E$1004,'入出庫'!$B$5:$B$1004,A82,'入出庫'!$D$5:$D$1004,"出庫"))</f>
      </c>
      <c r="K82" s="10">
        <f>IF(A82="","",N(H82)+I82-J82)</f>
      </c>
      <c r="L82" s="9"/>
      <c r="M82" s="11"/>
      <c r="N82" s="9"/>
      <c r="O82" s="12">
        <f>IF(A82="","",IF(AND(ISNUMBER(M82),ISNUMBER(N82)),ROUNDUP(M82*N82,0)+N(L82),IF(ISNUMBER(L82),L82,"")))</f>
      </c>
      <c r="P82" s="9"/>
      <c r="Q82" s="10">
        <f>IF(AND(ISNUMBER(K82),ISNUMBER(O82),ISNUMBER(P82)),IF(K82&lt;=O82,MAX(P82-K82,0),""),"")</f>
      </c>
      <c r="R82" s="13"/>
      <c r="S82" s="14">
        <f>IF(AND(ISNUMBER(K82),ISNUMBER(R82)),K82*R82,"")</f>
      </c>
      <c r="T82" s="10">
        <f>IF(ISNUMBER(K82),IF(K82&lt;=0,"欠品",IF(ISNUMBER(O82),IF(K82&lt;=O82,"要発注","OK"),"OK")),"")</f>
      </c>
      <c r="U82" s="9"/>
    </row>
    <row r="83" spans="1:21" x14ac:dyDescent="0.25">
      <c r="A83" s="9"/>
      <c r="B83" s="9"/>
      <c r="C83" s="9"/>
      <c r="D83" s="9"/>
      <c r="E83" s="9"/>
      <c r="F83" s="9"/>
      <c r="G83" s="9"/>
      <c r="H83" s="9"/>
      <c r="I83" s="10">
        <f>IF(A83="","",SUMIFS('入出庫'!$E$5:$E$1004,'入出庫'!$B$5:$B$1004,A83,'入出庫'!$D$5:$D$1004,"入庫"))</f>
      </c>
      <c r="J83" s="10">
        <f>IF(A83="","",SUMIFS('入出庫'!$E$5:$E$1004,'入出庫'!$B$5:$B$1004,A83,'入出庫'!$D$5:$D$1004,"出庫"))</f>
      </c>
      <c r="K83" s="10">
        <f>IF(A83="","",N(H83)+I83-J83)</f>
      </c>
      <c r="L83" s="9"/>
      <c r="M83" s="11"/>
      <c r="N83" s="9"/>
      <c r="O83" s="12">
        <f>IF(A83="","",IF(AND(ISNUMBER(M83),ISNUMBER(N83)),ROUNDUP(M83*N83,0)+N(L83),IF(ISNUMBER(L83),L83,"")))</f>
      </c>
      <c r="P83" s="9"/>
      <c r="Q83" s="10">
        <f>IF(AND(ISNUMBER(K83),ISNUMBER(O83),ISNUMBER(P83)),IF(K83&lt;=O83,MAX(P83-K83,0),""),"")</f>
      </c>
      <c r="R83" s="13"/>
      <c r="S83" s="14">
        <f>IF(AND(ISNUMBER(K83),ISNUMBER(R83)),K83*R83,"")</f>
      </c>
      <c r="T83" s="10">
        <f>IF(ISNUMBER(K83),IF(K83&lt;=0,"欠品",IF(ISNUMBER(O83),IF(K83&lt;=O83,"要発注","OK"),"OK")),"")</f>
      </c>
      <c r="U83" s="9"/>
    </row>
    <row r="84" spans="1:21" x14ac:dyDescent="0.25">
      <c r="A84" s="9"/>
      <c r="B84" s="9"/>
      <c r="C84" s="9"/>
      <c r="D84" s="9"/>
      <c r="E84" s="9"/>
      <c r="F84" s="9"/>
      <c r="G84" s="9"/>
      <c r="H84" s="9"/>
      <c r="I84" s="10">
        <f>IF(A84="","",SUMIFS('入出庫'!$E$5:$E$1004,'入出庫'!$B$5:$B$1004,A84,'入出庫'!$D$5:$D$1004,"入庫"))</f>
      </c>
      <c r="J84" s="10">
        <f>IF(A84="","",SUMIFS('入出庫'!$E$5:$E$1004,'入出庫'!$B$5:$B$1004,A84,'入出庫'!$D$5:$D$1004,"出庫"))</f>
      </c>
      <c r="K84" s="10">
        <f>IF(A84="","",N(H84)+I84-J84)</f>
      </c>
      <c r="L84" s="9"/>
      <c r="M84" s="11"/>
      <c r="N84" s="9"/>
      <c r="O84" s="12">
        <f>IF(A84="","",IF(AND(ISNUMBER(M84),ISNUMBER(N84)),ROUNDUP(M84*N84,0)+N(L84),IF(ISNUMBER(L84),L84,"")))</f>
      </c>
      <c r="P84" s="9"/>
      <c r="Q84" s="10">
        <f>IF(AND(ISNUMBER(K84),ISNUMBER(O84),ISNUMBER(P84)),IF(K84&lt;=O84,MAX(P84-K84,0),""),"")</f>
      </c>
      <c r="R84" s="13"/>
      <c r="S84" s="14">
        <f>IF(AND(ISNUMBER(K84),ISNUMBER(R84)),K84*R84,"")</f>
      </c>
      <c r="T84" s="10">
        <f>IF(ISNUMBER(K84),IF(K84&lt;=0,"欠品",IF(ISNUMBER(O84),IF(K84&lt;=O84,"要発注","OK"),"OK")),"")</f>
      </c>
      <c r="U84" s="9"/>
    </row>
    <row r="85" spans="1:21" x14ac:dyDescent="0.25">
      <c r="A85" s="9"/>
      <c r="B85" s="9"/>
      <c r="C85" s="9"/>
      <c r="D85" s="9"/>
      <c r="E85" s="9"/>
      <c r="F85" s="9"/>
      <c r="G85" s="9"/>
      <c r="H85" s="9"/>
      <c r="I85" s="10">
        <f>IF(A85="","",SUMIFS('入出庫'!$E$5:$E$1004,'入出庫'!$B$5:$B$1004,A85,'入出庫'!$D$5:$D$1004,"入庫"))</f>
      </c>
      <c r="J85" s="10">
        <f>IF(A85="","",SUMIFS('入出庫'!$E$5:$E$1004,'入出庫'!$B$5:$B$1004,A85,'入出庫'!$D$5:$D$1004,"出庫"))</f>
      </c>
      <c r="K85" s="10">
        <f>IF(A85="","",N(H85)+I85-J85)</f>
      </c>
      <c r="L85" s="9"/>
      <c r="M85" s="11"/>
      <c r="N85" s="9"/>
      <c r="O85" s="12">
        <f>IF(A85="","",IF(AND(ISNUMBER(M85),ISNUMBER(N85)),ROUNDUP(M85*N85,0)+N(L85),IF(ISNUMBER(L85),L85,"")))</f>
      </c>
      <c r="P85" s="9"/>
      <c r="Q85" s="10">
        <f>IF(AND(ISNUMBER(K85),ISNUMBER(O85),ISNUMBER(P85)),IF(K85&lt;=O85,MAX(P85-K85,0),""),"")</f>
      </c>
      <c r="R85" s="13"/>
      <c r="S85" s="14">
        <f>IF(AND(ISNUMBER(K85),ISNUMBER(R85)),K85*R85,"")</f>
      </c>
      <c r="T85" s="10">
        <f>IF(ISNUMBER(K85),IF(K85&lt;=0,"欠品",IF(ISNUMBER(O85),IF(K85&lt;=O85,"要発注","OK"),"OK")),"")</f>
      </c>
      <c r="U85" s="9"/>
    </row>
    <row r="86" spans="1:21" x14ac:dyDescent="0.25">
      <c r="A86" s="9"/>
      <c r="B86" s="9"/>
      <c r="C86" s="9"/>
      <c r="D86" s="9"/>
      <c r="E86" s="9"/>
      <c r="F86" s="9"/>
      <c r="G86" s="9"/>
      <c r="H86" s="9"/>
      <c r="I86" s="10">
        <f>IF(A86="","",SUMIFS('入出庫'!$E$5:$E$1004,'入出庫'!$B$5:$B$1004,A86,'入出庫'!$D$5:$D$1004,"入庫"))</f>
      </c>
      <c r="J86" s="10">
        <f>IF(A86="","",SUMIFS('入出庫'!$E$5:$E$1004,'入出庫'!$B$5:$B$1004,A86,'入出庫'!$D$5:$D$1004,"出庫"))</f>
      </c>
      <c r="K86" s="10">
        <f>IF(A86="","",N(H86)+I86-J86)</f>
      </c>
      <c r="L86" s="9"/>
      <c r="M86" s="11"/>
      <c r="N86" s="9"/>
      <c r="O86" s="12">
        <f>IF(A86="","",IF(AND(ISNUMBER(M86),ISNUMBER(N86)),ROUNDUP(M86*N86,0)+N(L86),IF(ISNUMBER(L86),L86,"")))</f>
      </c>
      <c r="P86" s="9"/>
      <c r="Q86" s="10">
        <f>IF(AND(ISNUMBER(K86),ISNUMBER(O86),ISNUMBER(P86)),IF(K86&lt;=O86,MAX(P86-K86,0),""),"")</f>
      </c>
      <c r="R86" s="13"/>
      <c r="S86" s="14">
        <f>IF(AND(ISNUMBER(K86),ISNUMBER(R86)),K86*R86,"")</f>
      </c>
      <c r="T86" s="10">
        <f>IF(ISNUMBER(K86),IF(K86&lt;=0,"欠品",IF(ISNUMBER(O86),IF(K86&lt;=O86,"要発注","OK"),"OK")),"")</f>
      </c>
      <c r="U86" s="9"/>
    </row>
    <row r="87" spans="1:21" x14ac:dyDescent="0.25">
      <c r="A87" s="9"/>
      <c r="B87" s="9"/>
      <c r="C87" s="9"/>
      <c r="D87" s="9"/>
      <c r="E87" s="9"/>
      <c r="F87" s="9"/>
      <c r="G87" s="9"/>
      <c r="H87" s="9"/>
      <c r="I87" s="10">
        <f>IF(A87="","",SUMIFS('入出庫'!$E$5:$E$1004,'入出庫'!$B$5:$B$1004,A87,'入出庫'!$D$5:$D$1004,"入庫"))</f>
      </c>
      <c r="J87" s="10">
        <f>IF(A87="","",SUMIFS('入出庫'!$E$5:$E$1004,'入出庫'!$B$5:$B$1004,A87,'入出庫'!$D$5:$D$1004,"出庫"))</f>
      </c>
      <c r="K87" s="10">
        <f>IF(A87="","",N(H87)+I87-J87)</f>
      </c>
      <c r="L87" s="9"/>
      <c r="M87" s="11"/>
      <c r="N87" s="9"/>
      <c r="O87" s="12">
        <f>IF(A87="","",IF(AND(ISNUMBER(M87),ISNUMBER(N87)),ROUNDUP(M87*N87,0)+N(L87),IF(ISNUMBER(L87),L87,"")))</f>
      </c>
      <c r="P87" s="9"/>
      <c r="Q87" s="10">
        <f>IF(AND(ISNUMBER(K87),ISNUMBER(O87),ISNUMBER(P87)),IF(K87&lt;=O87,MAX(P87-K87,0),""),"")</f>
      </c>
      <c r="R87" s="13"/>
      <c r="S87" s="14">
        <f>IF(AND(ISNUMBER(K87),ISNUMBER(R87)),K87*R87,"")</f>
      </c>
      <c r="T87" s="10">
        <f>IF(ISNUMBER(K87),IF(K87&lt;=0,"欠品",IF(ISNUMBER(O87),IF(K87&lt;=O87,"要発注","OK"),"OK")),"")</f>
      </c>
      <c r="U87" s="9"/>
    </row>
    <row r="88" spans="1:21" x14ac:dyDescent="0.25">
      <c r="A88" s="9"/>
      <c r="B88" s="9"/>
      <c r="C88" s="9"/>
      <c r="D88" s="9"/>
      <c r="E88" s="9"/>
      <c r="F88" s="9"/>
      <c r="G88" s="9"/>
      <c r="H88" s="9"/>
      <c r="I88" s="10">
        <f>IF(A88="","",SUMIFS('入出庫'!$E$5:$E$1004,'入出庫'!$B$5:$B$1004,A88,'入出庫'!$D$5:$D$1004,"入庫"))</f>
      </c>
      <c r="J88" s="10">
        <f>IF(A88="","",SUMIFS('入出庫'!$E$5:$E$1004,'入出庫'!$B$5:$B$1004,A88,'入出庫'!$D$5:$D$1004,"出庫"))</f>
      </c>
      <c r="K88" s="10">
        <f>IF(A88="","",N(H88)+I88-J88)</f>
      </c>
      <c r="L88" s="9"/>
      <c r="M88" s="11"/>
      <c r="N88" s="9"/>
      <c r="O88" s="12">
        <f>IF(A88="","",IF(AND(ISNUMBER(M88),ISNUMBER(N88)),ROUNDUP(M88*N88,0)+N(L88),IF(ISNUMBER(L88),L88,"")))</f>
      </c>
      <c r="P88" s="9"/>
      <c r="Q88" s="10">
        <f>IF(AND(ISNUMBER(K88),ISNUMBER(O88),ISNUMBER(P88)),IF(K88&lt;=O88,MAX(P88-K88,0),""),"")</f>
      </c>
      <c r="R88" s="13"/>
      <c r="S88" s="14">
        <f>IF(AND(ISNUMBER(K88),ISNUMBER(R88)),K88*R88,"")</f>
      </c>
      <c r="T88" s="10">
        <f>IF(ISNUMBER(K88),IF(K88&lt;=0,"欠品",IF(ISNUMBER(O88),IF(K88&lt;=O88,"要発注","OK"),"OK")),"")</f>
      </c>
      <c r="U88" s="9"/>
    </row>
    <row r="89" spans="1:21" x14ac:dyDescent="0.25">
      <c r="A89" s="9"/>
      <c r="B89" s="9"/>
      <c r="C89" s="9"/>
      <c r="D89" s="9"/>
      <c r="E89" s="9"/>
      <c r="F89" s="9"/>
      <c r="G89" s="9"/>
      <c r="H89" s="9"/>
      <c r="I89" s="10">
        <f>IF(A89="","",SUMIFS('入出庫'!$E$5:$E$1004,'入出庫'!$B$5:$B$1004,A89,'入出庫'!$D$5:$D$1004,"入庫"))</f>
      </c>
      <c r="J89" s="10">
        <f>IF(A89="","",SUMIFS('入出庫'!$E$5:$E$1004,'入出庫'!$B$5:$B$1004,A89,'入出庫'!$D$5:$D$1004,"出庫"))</f>
      </c>
      <c r="K89" s="10">
        <f>IF(A89="","",N(H89)+I89-J89)</f>
      </c>
      <c r="L89" s="9"/>
      <c r="M89" s="11"/>
      <c r="N89" s="9"/>
      <c r="O89" s="12">
        <f>IF(A89="","",IF(AND(ISNUMBER(M89),ISNUMBER(N89)),ROUNDUP(M89*N89,0)+N(L89),IF(ISNUMBER(L89),L89,"")))</f>
      </c>
      <c r="P89" s="9"/>
      <c r="Q89" s="10">
        <f>IF(AND(ISNUMBER(K89),ISNUMBER(O89),ISNUMBER(P89)),IF(K89&lt;=O89,MAX(P89-K89,0),""),"")</f>
      </c>
      <c r="R89" s="13"/>
      <c r="S89" s="14">
        <f>IF(AND(ISNUMBER(K89),ISNUMBER(R89)),K89*R89,"")</f>
      </c>
      <c r="T89" s="10">
        <f>IF(ISNUMBER(K89),IF(K89&lt;=0,"欠品",IF(ISNUMBER(O89),IF(K89&lt;=O89,"要発注","OK"),"OK")),"")</f>
      </c>
      <c r="U89" s="9"/>
    </row>
    <row r="90" spans="1:21" x14ac:dyDescent="0.25">
      <c r="A90" s="9"/>
      <c r="B90" s="9"/>
      <c r="C90" s="9"/>
      <c r="D90" s="9"/>
      <c r="E90" s="9"/>
      <c r="F90" s="9"/>
      <c r="G90" s="9"/>
      <c r="H90" s="9"/>
      <c r="I90" s="10">
        <f>IF(A90="","",SUMIFS('入出庫'!$E$5:$E$1004,'入出庫'!$B$5:$B$1004,A90,'入出庫'!$D$5:$D$1004,"入庫"))</f>
      </c>
      <c r="J90" s="10">
        <f>IF(A90="","",SUMIFS('入出庫'!$E$5:$E$1004,'入出庫'!$B$5:$B$1004,A90,'入出庫'!$D$5:$D$1004,"出庫"))</f>
      </c>
      <c r="K90" s="10">
        <f>IF(A90="","",N(H90)+I90-J90)</f>
      </c>
      <c r="L90" s="9"/>
      <c r="M90" s="11"/>
      <c r="N90" s="9"/>
      <c r="O90" s="12">
        <f>IF(A90="","",IF(AND(ISNUMBER(M90),ISNUMBER(N90)),ROUNDUP(M90*N90,0)+N(L90),IF(ISNUMBER(L90),L90,"")))</f>
      </c>
      <c r="P90" s="9"/>
      <c r="Q90" s="10">
        <f>IF(AND(ISNUMBER(K90),ISNUMBER(O90),ISNUMBER(P90)),IF(K90&lt;=O90,MAX(P90-K90,0),""),"")</f>
      </c>
      <c r="R90" s="13"/>
      <c r="S90" s="14">
        <f>IF(AND(ISNUMBER(K90),ISNUMBER(R90)),K90*R90,"")</f>
      </c>
      <c r="T90" s="10">
        <f>IF(ISNUMBER(K90),IF(K90&lt;=0,"欠品",IF(ISNUMBER(O90),IF(K90&lt;=O90,"要発注","OK"),"OK")),"")</f>
      </c>
      <c r="U90" s="9"/>
    </row>
    <row r="91" spans="1:21" x14ac:dyDescent="0.25">
      <c r="A91" s="9"/>
      <c r="B91" s="9"/>
      <c r="C91" s="9"/>
      <c r="D91" s="9"/>
      <c r="E91" s="9"/>
      <c r="F91" s="9"/>
      <c r="G91" s="9"/>
      <c r="H91" s="9"/>
      <c r="I91" s="10">
        <f>IF(A91="","",SUMIFS('入出庫'!$E$5:$E$1004,'入出庫'!$B$5:$B$1004,A91,'入出庫'!$D$5:$D$1004,"入庫"))</f>
      </c>
      <c r="J91" s="10">
        <f>IF(A91="","",SUMIFS('入出庫'!$E$5:$E$1004,'入出庫'!$B$5:$B$1004,A91,'入出庫'!$D$5:$D$1004,"出庫"))</f>
      </c>
      <c r="K91" s="10">
        <f>IF(A91="","",N(H91)+I91-J91)</f>
      </c>
      <c r="L91" s="9"/>
      <c r="M91" s="11"/>
      <c r="N91" s="9"/>
      <c r="O91" s="12">
        <f>IF(A91="","",IF(AND(ISNUMBER(M91),ISNUMBER(N91)),ROUNDUP(M91*N91,0)+N(L91),IF(ISNUMBER(L91),L91,"")))</f>
      </c>
      <c r="P91" s="9"/>
      <c r="Q91" s="10">
        <f>IF(AND(ISNUMBER(K91),ISNUMBER(O91),ISNUMBER(P91)),IF(K91&lt;=O91,MAX(P91-K91,0),""),"")</f>
      </c>
      <c r="R91" s="13"/>
      <c r="S91" s="14">
        <f>IF(AND(ISNUMBER(K91),ISNUMBER(R91)),K91*R91,"")</f>
      </c>
      <c r="T91" s="10">
        <f>IF(ISNUMBER(K91),IF(K91&lt;=0,"欠品",IF(ISNUMBER(O91),IF(K91&lt;=O91,"要発注","OK"),"OK")),"")</f>
      </c>
      <c r="U91" s="9"/>
    </row>
    <row r="92" spans="1:21" x14ac:dyDescent="0.25">
      <c r="A92" s="9"/>
      <c r="B92" s="9"/>
      <c r="C92" s="9"/>
      <c r="D92" s="9"/>
      <c r="E92" s="9"/>
      <c r="F92" s="9"/>
      <c r="G92" s="9"/>
      <c r="H92" s="9"/>
      <c r="I92" s="10">
        <f>IF(A92="","",SUMIFS('入出庫'!$E$5:$E$1004,'入出庫'!$B$5:$B$1004,A92,'入出庫'!$D$5:$D$1004,"入庫"))</f>
      </c>
      <c r="J92" s="10">
        <f>IF(A92="","",SUMIFS('入出庫'!$E$5:$E$1004,'入出庫'!$B$5:$B$1004,A92,'入出庫'!$D$5:$D$1004,"出庫"))</f>
      </c>
      <c r="K92" s="10">
        <f>IF(A92="","",N(H92)+I92-J92)</f>
      </c>
      <c r="L92" s="9"/>
      <c r="M92" s="11"/>
      <c r="N92" s="9"/>
      <c r="O92" s="12">
        <f>IF(A92="","",IF(AND(ISNUMBER(M92),ISNUMBER(N92)),ROUNDUP(M92*N92,0)+N(L92),IF(ISNUMBER(L92),L92,"")))</f>
      </c>
      <c r="P92" s="9"/>
      <c r="Q92" s="10">
        <f>IF(AND(ISNUMBER(K92),ISNUMBER(O92),ISNUMBER(P92)),IF(K92&lt;=O92,MAX(P92-K92,0),""),"")</f>
      </c>
      <c r="R92" s="13"/>
      <c r="S92" s="14">
        <f>IF(AND(ISNUMBER(K92),ISNUMBER(R92)),K92*R92,"")</f>
      </c>
      <c r="T92" s="10">
        <f>IF(ISNUMBER(K92),IF(K92&lt;=0,"欠品",IF(ISNUMBER(O92),IF(K92&lt;=O92,"要発注","OK"),"OK")),"")</f>
      </c>
      <c r="U92" s="9"/>
    </row>
    <row r="93" spans="1:21" x14ac:dyDescent="0.25">
      <c r="A93" s="9"/>
      <c r="B93" s="9"/>
      <c r="C93" s="9"/>
      <c r="D93" s="9"/>
      <c r="E93" s="9"/>
      <c r="F93" s="9"/>
      <c r="G93" s="9"/>
      <c r="H93" s="9"/>
      <c r="I93" s="10">
        <f>IF(A93="","",SUMIFS('入出庫'!$E$5:$E$1004,'入出庫'!$B$5:$B$1004,A93,'入出庫'!$D$5:$D$1004,"入庫"))</f>
      </c>
      <c r="J93" s="10">
        <f>IF(A93="","",SUMIFS('入出庫'!$E$5:$E$1004,'入出庫'!$B$5:$B$1004,A93,'入出庫'!$D$5:$D$1004,"出庫"))</f>
      </c>
      <c r="K93" s="10">
        <f>IF(A93="","",N(H93)+I93-J93)</f>
      </c>
      <c r="L93" s="9"/>
      <c r="M93" s="11"/>
      <c r="N93" s="9"/>
      <c r="O93" s="12">
        <f>IF(A93="","",IF(AND(ISNUMBER(M93),ISNUMBER(N93)),ROUNDUP(M93*N93,0)+N(L93),IF(ISNUMBER(L93),L93,"")))</f>
      </c>
      <c r="P93" s="9"/>
      <c r="Q93" s="10">
        <f>IF(AND(ISNUMBER(K93),ISNUMBER(O93),ISNUMBER(P93)),IF(K93&lt;=O93,MAX(P93-K93,0),""),"")</f>
      </c>
      <c r="R93" s="13"/>
      <c r="S93" s="14">
        <f>IF(AND(ISNUMBER(K93),ISNUMBER(R93)),K93*R93,"")</f>
      </c>
      <c r="T93" s="10">
        <f>IF(ISNUMBER(K93),IF(K93&lt;=0,"欠品",IF(ISNUMBER(O93),IF(K93&lt;=O93,"要発注","OK"),"OK")),"")</f>
      </c>
      <c r="U93" s="9"/>
    </row>
    <row r="94" spans="1:21" x14ac:dyDescent="0.25">
      <c r="A94" s="9"/>
      <c r="B94" s="9"/>
      <c r="C94" s="9"/>
      <c r="D94" s="9"/>
      <c r="E94" s="9"/>
      <c r="F94" s="9"/>
      <c r="G94" s="9"/>
      <c r="H94" s="9"/>
      <c r="I94" s="10">
        <f>IF(A94="","",SUMIFS('入出庫'!$E$5:$E$1004,'入出庫'!$B$5:$B$1004,A94,'入出庫'!$D$5:$D$1004,"入庫"))</f>
      </c>
      <c r="J94" s="10">
        <f>IF(A94="","",SUMIFS('入出庫'!$E$5:$E$1004,'入出庫'!$B$5:$B$1004,A94,'入出庫'!$D$5:$D$1004,"出庫"))</f>
      </c>
      <c r="K94" s="10">
        <f>IF(A94="","",N(H94)+I94-J94)</f>
      </c>
      <c r="L94" s="9"/>
      <c r="M94" s="11"/>
      <c r="N94" s="9"/>
      <c r="O94" s="12">
        <f>IF(A94="","",IF(AND(ISNUMBER(M94),ISNUMBER(N94)),ROUNDUP(M94*N94,0)+N(L94),IF(ISNUMBER(L94),L94,"")))</f>
      </c>
      <c r="P94" s="9"/>
      <c r="Q94" s="10">
        <f>IF(AND(ISNUMBER(K94),ISNUMBER(O94),ISNUMBER(P94)),IF(K94&lt;=O94,MAX(P94-K94,0),""),"")</f>
      </c>
      <c r="R94" s="13"/>
      <c r="S94" s="14">
        <f>IF(AND(ISNUMBER(K94),ISNUMBER(R94)),K94*R94,"")</f>
      </c>
      <c r="T94" s="10">
        <f>IF(ISNUMBER(K94),IF(K94&lt;=0,"欠品",IF(ISNUMBER(O94),IF(K94&lt;=O94,"要発注","OK"),"OK")),"")</f>
      </c>
      <c r="U94" s="9"/>
    </row>
    <row r="95" spans="1:21" x14ac:dyDescent="0.25">
      <c r="A95" s="9"/>
      <c r="B95" s="9"/>
      <c r="C95" s="9"/>
      <c r="D95" s="9"/>
      <c r="E95" s="9"/>
      <c r="F95" s="9"/>
      <c r="G95" s="9"/>
      <c r="H95" s="9"/>
      <c r="I95" s="10">
        <f>IF(A95="","",SUMIFS('入出庫'!$E$5:$E$1004,'入出庫'!$B$5:$B$1004,A95,'入出庫'!$D$5:$D$1004,"入庫"))</f>
      </c>
      <c r="J95" s="10">
        <f>IF(A95="","",SUMIFS('入出庫'!$E$5:$E$1004,'入出庫'!$B$5:$B$1004,A95,'入出庫'!$D$5:$D$1004,"出庫"))</f>
      </c>
      <c r="K95" s="10">
        <f>IF(A95="","",N(H95)+I95-J95)</f>
      </c>
      <c r="L95" s="9"/>
      <c r="M95" s="11"/>
      <c r="N95" s="9"/>
      <c r="O95" s="12">
        <f>IF(A95="","",IF(AND(ISNUMBER(M95),ISNUMBER(N95)),ROUNDUP(M95*N95,0)+N(L95),IF(ISNUMBER(L95),L95,"")))</f>
      </c>
      <c r="P95" s="9"/>
      <c r="Q95" s="10">
        <f>IF(AND(ISNUMBER(K95),ISNUMBER(O95),ISNUMBER(P95)),IF(K95&lt;=O95,MAX(P95-K95,0),""),"")</f>
      </c>
      <c r="R95" s="13"/>
      <c r="S95" s="14">
        <f>IF(AND(ISNUMBER(K95),ISNUMBER(R95)),K95*R95,"")</f>
      </c>
      <c r="T95" s="10">
        <f>IF(ISNUMBER(K95),IF(K95&lt;=0,"欠品",IF(ISNUMBER(O95),IF(K95&lt;=O95,"要発注","OK"),"OK")),"")</f>
      </c>
      <c r="U95" s="9"/>
    </row>
    <row r="96" spans="1:21" x14ac:dyDescent="0.25">
      <c r="A96" s="9"/>
      <c r="B96" s="9"/>
      <c r="C96" s="9"/>
      <c r="D96" s="9"/>
      <c r="E96" s="9"/>
      <c r="F96" s="9"/>
      <c r="G96" s="9"/>
      <c r="H96" s="9"/>
      <c r="I96" s="10">
        <f>IF(A96="","",SUMIFS('入出庫'!$E$5:$E$1004,'入出庫'!$B$5:$B$1004,A96,'入出庫'!$D$5:$D$1004,"入庫"))</f>
      </c>
      <c r="J96" s="10">
        <f>IF(A96="","",SUMIFS('入出庫'!$E$5:$E$1004,'入出庫'!$B$5:$B$1004,A96,'入出庫'!$D$5:$D$1004,"出庫"))</f>
      </c>
      <c r="K96" s="10">
        <f>IF(A96="","",N(H96)+I96-J96)</f>
      </c>
      <c r="L96" s="9"/>
      <c r="M96" s="11"/>
      <c r="N96" s="9"/>
      <c r="O96" s="12">
        <f>IF(A96="","",IF(AND(ISNUMBER(M96),ISNUMBER(N96)),ROUNDUP(M96*N96,0)+N(L96),IF(ISNUMBER(L96),L96,"")))</f>
      </c>
      <c r="P96" s="9"/>
      <c r="Q96" s="10">
        <f>IF(AND(ISNUMBER(K96),ISNUMBER(O96),ISNUMBER(P96)),IF(K96&lt;=O96,MAX(P96-K96,0),""),"")</f>
      </c>
      <c r="R96" s="13"/>
      <c r="S96" s="14">
        <f>IF(AND(ISNUMBER(K96),ISNUMBER(R96)),K96*R96,"")</f>
      </c>
      <c r="T96" s="10">
        <f>IF(ISNUMBER(K96),IF(K96&lt;=0,"欠品",IF(ISNUMBER(O96),IF(K96&lt;=O96,"要発注","OK"),"OK")),"")</f>
      </c>
      <c r="U96" s="9"/>
    </row>
    <row r="97" spans="1:21" x14ac:dyDescent="0.25">
      <c r="A97" s="9"/>
      <c r="B97" s="9"/>
      <c r="C97" s="9"/>
      <c r="D97" s="9"/>
      <c r="E97" s="9"/>
      <c r="F97" s="9"/>
      <c r="G97" s="9"/>
      <c r="H97" s="9"/>
      <c r="I97" s="10">
        <f>IF(A97="","",SUMIFS('入出庫'!$E$5:$E$1004,'入出庫'!$B$5:$B$1004,A97,'入出庫'!$D$5:$D$1004,"入庫"))</f>
      </c>
      <c r="J97" s="10">
        <f>IF(A97="","",SUMIFS('入出庫'!$E$5:$E$1004,'入出庫'!$B$5:$B$1004,A97,'入出庫'!$D$5:$D$1004,"出庫"))</f>
      </c>
      <c r="K97" s="10">
        <f>IF(A97="","",N(H97)+I97-J97)</f>
      </c>
      <c r="L97" s="9"/>
      <c r="M97" s="11"/>
      <c r="N97" s="9"/>
      <c r="O97" s="12">
        <f>IF(A97="","",IF(AND(ISNUMBER(M97),ISNUMBER(N97)),ROUNDUP(M97*N97,0)+N(L97),IF(ISNUMBER(L97),L97,"")))</f>
      </c>
      <c r="P97" s="9"/>
      <c r="Q97" s="10">
        <f>IF(AND(ISNUMBER(K97),ISNUMBER(O97),ISNUMBER(P97)),IF(K97&lt;=O97,MAX(P97-K97,0),""),"")</f>
      </c>
      <c r="R97" s="13"/>
      <c r="S97" s="14">
        <f>IF(AND(ISNUMBER(K97),ISNUMBER(R97)),K97*R97,"")</f>
      </c>
      <c r="T97" s="10">
        <f>IF(ISNUMBER(K97),IF(K97&lt;=0,"欠品",IF(ISNUMBER(O97),IF(K97&lt;=O97,"要発注","OK"),"OK")),"")</f>
      </c>
      <c r="U97" s="9"/>
    </row>
    <row r="98" spans="1:21" x14ac:dyDescent="0.25">
      <c r="A98" s="9"/>
      <c r="B98" s="9"/>
      <c r="C98" s="9"/>
      <c r="D98" s="9"/>
      <c r="E98" s="9"/>
      <c r="F98" s="9"/>
      <c r="G98" s="9"/>
      <c r="H98" s="9"/>
      <c r="I98" s="10">
        <f>IF(A98="","",SUMIFS('入出庫'!$E$5:$E$1004,'入出庫'!$B$5:$B$1004,A98,'入出庫'!$D$5:$D$1004,"入庫"))</f>
      </c>
      <c r="J98" s="10">
        <f>IF(A98="","",SUMIFS('入出庫'!$E$5:$E$1004,'入出庫'!$B$5:$B$1004,A98,'入出庫'!$D$5:$D$1004,"出庫"))</f>
      </c>
      <c r="K98" s="10">
        <f>IF(A98="","",N(H98)+I98-J98)</f>
      </c>
      <c r="L98" s="9"/>
      <c r="M98" s="11"/>
      <c r="N98" s="9"/>
      <c r="O98" s="12">
        <f>IF(A98="","",IF(AND(ISNUMBER(M98),ISNUMBER(N98)),ROUNDUP(M98*N98,0)+N(L98),IF(ISNUMBER(L98),L98,"")))</f>
      </c>
      <c r="P98" s="9"/>
      <c r="Q98" s="10">
        <f>IF(AND(ISNUMBER(K98),ISNUMBER(O98),ISNUMBER(P98)),IF(K98&lt;=O98,MAX(P98-K98,0),""),"")</f>
      </c>
      <c r="R98" s="13"/>
      <c r="S98" s="14">
        <f>IF(AND(ISNUMBER(K98),ISNUMBER(R98)),K98*R98,"")</f>
      </c>
      <c r="T98" s="10">
        <f>IF(ISNUMBER(K98),IF(K98&lt;=0,"欠品",IF(ISNUMBER(O98),IF(K98&lt;=O98,"要発注","OK"),"OK")),"")</f>
      </c>
      <c r="U98" s="9"/>
    </row>
    <row r="99" spans="1:21" x14ac:dyDescent="0.25">
      <c r="A99" s="9"/>
      <c r="B99" s="9"/>
      <c r="C99" s="9"/>
      <c r="D99" s="9"/>
      <c r="E99" s="9"/>
      <c r="F99" s="9"/>
      <c r="G99" s="9"/>
      <c r="H99" s="9"/>
      <c r="I99" s="10">
        <f>IF(A99="","",SUMIFS('入出庫'!$E$5:$E$1004,'入出庫'!$B$5:$B$1004,A99,'入出庫'!$D$5:$D$1004,"入庫"))</f>
      </c>
      <c r="J99" s="10">
        <f>IF(A99="","",SUMIFS('入出庫'!$E$5:$E$1004,'入出庫'!$B$5:$B$1004,A99,'入出庫'!$D$5:$D$1004,"出庫"))</f>
      </c>
      <c r="K99" s="10">
        <f>IF(A99="","",N(H99)+I99-J99)</f>
      </c>
      <c r="L99" s="9"/>
      <c r="M99" s="11"/>
      <c r="N99" s="9"/>
      <c r="O99" s="12">
        <f>IF(A99="","",IF(AND(ISNUMBER(M99),ISNUMBER(N99)),ROUNDUP(M99*N99,0)+N(L99),IF(ISNUMBER(L99),L99,"")))</f>
      </c>
      <c r="P99" s="9"/>
      <c r="Q99" s="10">
        <f>IF(AND(ISNUMBER(K99),ISNUMBER(O99),ISNUMBER(P99)),IF(K99&lt;=O99,MAX(P99-K99,0),""),"")</f>
      </c>
      <c r="R99" s="13"/>
      <c r="S99" s="14">
        <f>IF(AND(ISNUMBER(K99),ISNUMBER(R99)),K99*R99,"")</f>
      </c>
      <c r="T99" s="10">
        <f>IF(ISNUMBER(K99),IF(K99&lt;=0,"欠品",IF(ISNUMBER(O99),IF(K99&lt;=O99,"要発注","OK"),"OK")),"")</f>
      </c>
      <c r="U99" s="9"/>
    </row>
    <row r="100" spans="1:21" x14ac:dyDescent="0.25">
      <c r="A100" s="9"/>
      <c r="B100" s="9"/>
      <c r="C100" s="9"/>
      <c r="D100" s="9"/>
      <c r="E100" s="9"/>
      <c r="F100" s="9"/>
      <c r="G100" s="9"/>
      <c r="H100" s="9"/>
      <c r="I100" s="10">
        <f>IF(A100="","",SUMIFS('入出庫'!$E$5:$E$1004,'入出庫'!$B$5:$B$1004,A100,'入出庫'!$D$5:$D$1004,"入庫"))</f>
      </c>
      <c r="J100" s="10">
        <f>IF(A100="","",SUMIFS('入出庫'!$E$5:$E$1004,'入出庫'!$B$5:$B$1004,A100,'入出庫'!$D$5:$D$1004,"出庫"))</f>
      </c>
      <c r="K100" s="10">
        <f>IF(A100="","",N(H100)+I100-J100)</f>
      </c>
      <c r="L100" s="9"/>
      <c r="M100" s="11"/>
      <c r="N100" s="9"/>
      <c r="O100" s="12">
        <f>IF(A100="","",IF(AND(ISNUMBER(M100),ISNUMBER(N100)),ROUNDUP(M100*N100,0)+N(L100),IF(ISNUMBER(L100),L100,"")))</f>
      </c>
      <c r="P100" s="9"/>
      <c r="Q100" s="10">
        <f>IF(AND(ISNUMBER(K100),ISNUMBER(O100),ISNUMBER(P100)),IF(K100&lt;=O100,MAX(P100-K100,0),""),"")</f>
      </c>
      <c r="R100" s="13"/>
      <c r="S100" s="14">
        <f>IF(AND(ISNUMBER(K100),ISNUMBER(R100)),K100*R100,"")</f>
      </c>
      <c r="T100" s="10">
        <f>IF(ISNUMBER(K100),IF(K100&lt;=0,"欠品",IF(ISNUMBER(O100),IF(K100&lt;=O100,"要発注","OK"),"OK")),"")</f>
      </c>
      <c r="U100" s="9"/>
    </row>
    <row r="101" spans="1:21" x14ac:dyDescent="0.25">
      <c r="A101" s="9"/>
      <c r="B101" s="9"/>
      <c r="C101" s="9"/>
      <c r="D101" s="9"/>
      <c r="E101" s="9"/>
      <c r="F101" s="9"/>
      <c r="G101" s="9"/>
      <c r="H101" s="9"/>
      <c r="I101" s="10">
        <f>IF(A101="","",SUMIFS('入出庫'!$E$5:$E$1004,'入出庫'!$B$5:$B$1004,A101,'入出庫'!$D$5:$D$1004,"入庫"))</f>
      </c>
      <c r="J101" s="10">
        <f>IF(A101="","",SUMIFS('入出庫'!$E$5:$E$1004,'入出庫'!$B$5:$B$1004,A101,'入出庫'!$D$5:$D$1004,"出庫"))</f>
      </c>
      <c r="K101" s="10">
        <f>IF(A101="","",N(H101)+I101-J101)</f>
      </c>
      <c r="L101" s="9"/>
      <c r="M101" s="11"/>
      <c r="N101" s="9"/>
      <c r="O101" s="12">
        <f>IF(A101="","",IF(AND(ISNUMBER(M101),ISNUMBER(N101)),ROUNDUP(M101*N101,0)+N(L101),IF(ISNUMBER(L101),L101,"")))</f>
      </c>
      <c r="P101" s="9"/>
      <c r="Q101" s="10">
        <f>IF(AND(ISNUMBER(K101),ISNUMBER(O101),ISNUMBER(P101)),IF(K101&lt;=O101,MAX(P101-K101,0),""),"")</f>
      </c>
      <c r="R101" s="13"/>
      <c r="S101" s="14">
        <f>IF(AND(ISNUMBER(K101),ISNUMBER(R101)),K101*R101,"")</f>
      </c>
      <c r="T101" s="10">
        <f>IF(ISNUMBER(K101),IF(K101&lt;=0,"欠品",IF(ISNUMBER(O101),IF(K101&lt;=O101,"要発注","OK"),"OK")),"")</f>
      </c>
      <c r="U101" s="9"/>
    </row>
    <row r="102" spans="1:21" x14ac:dyDescent="0.25">
      <c r="A102" s="9"/>
      <c r="B102" s="9"/>
      <c r="C102" s="9"/>
      <c r="D102" s="9"/>
      <c r="E102" s="9"/>
      <c r="F102" s="9"/>
      <c r="G102" s="9"/>
      <c r="H102" s="9"/>
      <c r="I102" s="10">
        <f>IF(A102="","",SUMIFS('入出庫'!$E$5:$E$1004,'入出庫'!$B$5:$B$1004,A102,'入出庫'!$D$5:$D$1004,"入庫"))</f>
      </c>
      <c r="J102" s="10">
        <f>IF(A102="","",SUMIFS('入出庫'!$E$5:$E$1004,'入出庫'!$B$5:$B$1004,A102,'入出庫'!$D$5:$D$1004,"出庫"))</f>
      </c>
      <c r="K102" s="10">
        <f>IF(A102="","",N(H102)+I102-J102)</f>
      </c>
      <c r="L102" s="9"/>
      <c r="M102" s="11"/>
      <c r="N102" s="9"/>
      <c r="O102" s="12">
        <f>IF(A102="","",IF(AND(ISNUMBER(M102),ISNUMBER(N102)),ROUNDUP(M102*N102,0)+N(L102),IF(ISNUMBER(L102),L102,"")))</f>
      </c>
      <c r="P102" s="9"/>
      <c r="Q102" s="10">
        <f>IF(AND(ISNUMBER(K102),ISNUMBER(O102),ISNUMBER(P102)),IF(K102&lt;=O102,MAX(P102-K102,0),""),"")</f>
      </c>
      <c r="R102" s="13"/>
      <c r="S102" s="14">
        <f>IF(AND(ISNUMBER(K102),ISNUMBER(R102)),K102*R102,"")</f>
      </c>
      <c r="T102" s="10">
        <f>IF(ISNUMBER(K102),IF(K102&lt;=0,"欠品",IF(ISNUMBER(O102),IF(K102&lt;=O102,"要発注","OK"),"OK")),"")</f>
      </c>
      <c r="U102" s="9"/>
    </row>
    <row r="103" spans="1:21" x14ac:dyDescent="0.25">
      <c r="A103" s="9"/>
      <c r="B103" s="9"/>
      <c r="C103" s="9"/>
      <c r="D103" s="9"/>
      <c r="E103" s="9"/>
      <c r="F103" s="9"/>
      <c r="G103" s="9"/>
      <c r="H103" s="9"/>
      <c r="I103" s="10">
        <f>IF(A103="","",SUMIFS('入出庫'!$E$5:$E$1004,'入出庫'!$B$5:$B$1004,A103,'入出庫'!$D$5:$D$1004,"入庫"))</f>
      </c>
      <c r="J103" s="10">
        <f>IF(A103="","",SUMIFS('入出庫'!$E$5:$E$1004,'入出庫'!$B$5:$B$1004,A103,'入出庫'!$D$5:$D$1004,"出庫"))</f>
      </c>
      <c r="K103" s="10">
        <f>IF(A103="","",N(H103)+I103-J103)</f>
      </c>
      <c r="L103" s="9"/>
      <c r="M103" s="11"/>
      <c r="N103" s="9"/>
      <c r="O103" s="12">
        <f>IF(A103="","",IF(AND(ISNUMBER(M103),ISNUMBER(N103)),ROUNDUP(M103*N103,0)+N(L103),IF(ISNUMBER(L103),L103,"")))</f>
      </c>
      <c r="P103" s="9"/>
      <c r="Q103" s="10">
        <f>IF(AND(ISNUMBER(K103),ISNUMBER(O103),ISNUMBER(P103)),IF(K103&lt;=O103,MAX(P103-K103,0),""),"")</f>
      </c>
      <c r="R103" s="13"/>
      <c r="S103" s="14">
        <f>IF(AND(ISNUMBER(K103),ISNUMBER(R103)),K103*R103,"")</f>
      </c>
      <c r="T103" s="10">
        <f>IF(ISNUMBER(K103),IF(K103&lt;=0,"欠品",IF(ISNUMBER(O103),IF(K103&lt;=O103,"要発注","OK"),"OK")),"")</f>
      </c>
      <c r="U103" s="9"/>
    </row>
    <row r="104" spans="1:21" x14ac:dyDescent="0.25">
      <c r="A104" s="9"/>
      <c r="B104" s="9"/>
      <c r="C104" s="9"/>
      <c r="D104" s="9"/>
      <c r="E104" s="9"/>
      <c r="F104" s="9"/>
      <c r="G104" s="9"/>
      <c r="H104" s="9"/>
      <c r="I104" s="10">
        <f>IF(A104="","",SUMIFS('入出庫'!$E$5:$E$1004,'入出庫'!$B$5:$B$1004,A104,'入出庫'!$D$5:$D$1004,"入庫"))</f>
      </c>
      <c r="J104" s="10">
        <f>IF(A104="","",SUMIFS('入出庫'!$E$5:$E$1004,'入出庫'!$B$5:$B$1004,A104,'入出庫'!$D$5:$D$1004,"出庫"))</f>
      </c>
      <c r="K104" s="10">
        <f>IF(A104="","",N(H104)+I104-J104)</f>
      </c>
      <c r="L104" s="9"/>
      <c r="M104" s="11"/>
      <c r="N104" s="9"/>
      <c r="O104" s="12">
        <f>IF(A104="","",IF(AND(ISNUMBER(M104),ISNUMBER(N104)),ROUNDUP(M104*N104,0)+N(L104),IF(ISNUMBER(L104),L104,"")))</f>
      </c>
      <c r="P104" s="9"/>
      <c r="Q104" s="10">
        <f>IF(AND(ISNUMBER(K104),ISNUMBER(O104),ISNUMBER(P104)),IF(K104&lt;=O104,MAX(P104-K104,0),""),"")</f>
      </c>
      <c r="R104" s="13"/>
      <c r="S104" s="14">
        <f>IF(AND(ISNUMBER(K104),ISNUMBER(R104)),K104*R104,"")</f>
      </c>
      <c r="T104" s="10">
        <f>IF(ISNUMBER(K104),IF(K104&lt;=0,"欠品",IF(ISNUMBER(O104),IF(K104&lt;=O104,"要発注","OK"),"OK")),"")</f>
      </c>
      <c r="U104" s="9"/>
    </row>
    <row r="105" spans="1:21" x14ac:dyDescent="0.25">
      <c r="A105" s="9"/>
      <c r="B105" s="9"/>
      <c r="C105" s="9"/>
      <c r="D105" s="9"/>
      <c r="E105" s="9"/>
      <c r="F105" s="9"/>
      <c r="G105" s="9"/>
      <c r="H105" s="9"/>
      <c r="I105" s="10">
        <f>IF(A105="","",SUMIFS('入出庫'!$E$5:$E$1004,'入出庫'!$B$5:$B$1004,A105,'入出庫'!$D$5:$D$1004,"入庫"))</f>
      </c>
      <c r="J105" s="10">
        <f>IF(A105="","",SUMIFS('入出庫'!$E$5:$E$1004,'入出庫'!$B$5:$B$1004,A105,'入出庫'!$D$5:$D$1004,"出庫"))</f>
      </c>
      <c r="K105" s="10">
        <f>IF(A105="","",N(H105)+I105-J105)</f>
      </c>
      <c r="L105" s="9"/>
      <c r="M105" s="11"/>
      <c r="N105" s="9"/>
      <c r="O105" s="12">
        <f>IF(A105="","",IF(AND(ISNUMBER(M105),ISNUMBER(N105)),ROUNDUP(M105*N105,0)+N(L105),IF(ISNUMBER(L105),L105,"")))</f>
      </c>
      <c r="P105" s="9"/>
      <c r="Q105" s="10">
        <f>IF(AND(ISNUMBER(K105),ISNUMBER(O105),ISNUMBER(P105)),IF(K105&lt;=O105,MAX(P105-K105,0),""),"")</f>
      </c>
      <c r="R105" s="13"/>
      <c r="S105" s="14">
        <f>IF(AND(ISNUMBER(K105),ISNUMBER(R105)),K105*R105,"")</f>
      </c>
      <c r="T105" s="10">
        <f>IF(ISNUMBER(K105),IF(K105&lt;=0,"欠品",IF(ISNUMBER(O105),IF(K105&lt;=O105,"要発注","OK"),"OK")),"")</f>
      </c>
      <c r="U105" s="9"/>
    </row>
    <row r="106" spans="1:21" x14ac:dyDescent="0.25">
      <c r="A106" s="9"/>
      <c r="B106" s="9"/>
      <c r="C106" s="9"/>
      <c r="D106" s="9"/>
      <c r="E106" s="9"/>
      <c r="F106" s="9"/>
      <c r="G106" s="9"/>
      <c r="H106" s="9"/>
      <c r="I106" s="10">
        <f>IF(A106="","",SUMIFS('入出庫'!$E$5:$E$1004,'入出庫'!$B$5:$B$1004,A106,'入出庫'!$D$5:$D$1004,"入庫"))</f>
      </c>
      <c r="J106" s="10">
        <f>IF(A106="","",SUMIFS('入出庫'!$E$5:$E$1004,'入出庫'!$B$5:$B$1004,A106,'入出庫'!$D$5:$D$1004,"出庫"))</f>
      </c>
      <c r="K106" s="10">
        <f>IF(A106="","",N(H106)+I106-J106)</f>
      </c>
      <c r="L106" s="9"/>
      <c r="M106" s="11"/>
      <c r="N106" s="9"/>
      <c r="O106" s="12">
        <f>IF(A106="","",IF(AND(ISNUMBER(M106),ISNUMBER(N106)),ROUNDUP(M106*N106,0)+N(L106),IF(ISNUMBER(L106),L106,"")))</f>
      </c>
      <c r="P106" s="9"/>
      <c r="Q106" s="10">
        <f>IF(AND(ISNUMBER(K106),ISNUMBER(O106),ISNUMBER(P106)),IF(K106&lt;=O106,MAX(P106-K106,0),""),"")</f>
      </c>
      <c r="R106" s="13"/>
      <c r="S106" s="14">
        <f>IF(AND(ISNUMBER(K106),ISNUMBER(R106)),K106*R106,"")</f>
      </c>
      <c r="T106" s="10">
        <f>IF(ISNUMBER(K106),IF(K106&lt;=0,"欠品",IF(ISNUMBER(O106),IF(K106&lt;=O106,"要発注","OK"),"OK")),"")</f>
      </c>
      <c r="U106" s="9"/>
    </row>
    <row r="107" spans="1:21" x14ac:dyDescent="0.25">
      <c r="A107" s="9"/>
      <c r="B107" s="9"/>
      <c r="C107" s="9"/>
      <c r="D107" s="9"/>
      <c r="E107" s="9"/>
      <c r="F107" s="9"/>
      <c r="G107" s="9"/>
      <c r="H107" s="9"/>
      <c r="I107" s="10">
        <f>IF(A107="","",SUMIFS('入出庫'!$E$5:$E$1004,'入出庫'!$B$5:$B$1004,A107,'入出庫'!$D$5:$D$1004,"入庫"))</f>
      </c>
      <c r="J107" s="10">
        <f>IF(A107="","",SUMIFS('入出庫'!$E$5:$E$1004,'入出庫'!$B$5:$B$1004,A107,'入出庫'!$D$5:$D$1004,"出庫"))</f>
      </c>
      <c r="K107" s="10">
        <f>IF(A107="","",N(H107)+I107-J107)</f>
      </c>
      <c r="L107" s="9"/>
      <c r="M107" s="11"/>
      <c r="N107" s="9"/>
      <c r="O107" s="12">
        <f>IF(A107="","",IF(AND(ISNUMBER(M107),ISNUMBER(N107)),ROUNDUP(M107*N107,0)+N(L107),IF(ISNUMBER(L107),L107,"")))</f>
      </c>
      <c r="P107" s="9"/>
      <c r="Q107" s="10">
        <f>IF(AND(ISNUMBER(K107),ISNUMBER(O107),ISNUMBER(P107)),IF(K107&lt;=O107,MAX(P107-K107,0),""),"")</f>
      </c>
      <c r="R107" s="13"/>
      <c r="S107" s="14">
        <f>IF(AND(ISNUMBER(K107),ISNUMBER(R107)),K107*R107,"")</f>
      </c>
      <c r="T107" s="10">
        <f>IF(ISNUMBER(K107),IF(K107&lt;=0,"欠品",IF(ISNUMBER(O107),IF(K107&lt;=O107,"要発注","OK"),"OK")),"")</f>
      </c>
      <c r="U107" s="9"/>
    </row>
    <row r="108" spans="1:21" x14ac:dyDescent="0.25">
      <c r="A108" s="9"/>
      <c r="B108" s="9"/>
      <c r="C108" s="9"/>
      <c r="D108" s="9"/>
      <c r="E108" s="9"/>
      <c r="F108" s="9"/>
      <c r="G108" s="9"/>
      <c r="H108" s="9"/>
      <c r="I108" s="10">
        <f>IF(A108="","",SUMIFS('入出庫'!$E$5:$E$1004,'入出庫'!$B$5:$B$1004,A108,'入出庫'!$D$5:$D$1004,"入庫"))</f>
      </c>
      <c r="J108" s="10">
        <f>IF(A108="","",SUMIFS('入出庫'!$E$5:$E$1004,'入出庫'!$B$5:$B$1004,A108,'入出庫'!$D$5:$D$1004,"出庫"))</f>
      </c>
      <c r="K108" s="10">
        <f>IF(A108="","",N(H108)+I108-J108)</f>
      </c>
      <c r="L108" s="9"/>
      <c r="M108" s="11"/>
      <c r="N108" s="9"/>
      <c r="O108" s="12">
        <f>IF(A108="","",IF(AND(ISNUMBER(M108),ISNUMBER(N108)),ROUNDUP(M108*N108,0)+N(L108),IF(ISNUMBER(L108),L108,"")))</f>
      </c>
      <c r="P108" s="9"/>
      <c r="Q108" s="10">
        <f>IF(AND(ISNUMBER(K108),ISNUMBER(O108),ISNUMBER(P108)),IF(K108&lt;=O108,MAX(P108-K108,0),""),"")</f>
      </c>
      <c r="R108" s="13"/>
      <c r="S108" s="14">
        <f>IF(AND(ISNUMBER(K108),ISNUMBER(R108)),K108*R108,"")</f>
      </c>
      <c r="T108" s="10">
        <f>IF(ISNUMBER(K108),IF(K108&lt;=0,"欠品",IF(ISNUMBER(O108),IF(K108&lt;=O108,"要発注","OK"),"OK")),"")</f>
      </c>
      <c r="U108" s="9"/>
    </row>
    <row r="109" spans="1:21" x14ac:dyDescent="0.25">
      <c r="A109" s="9"/>
      <c r="B109" s="9"/>
      <c r="C109" s="9"/>
      <c r="D109" s="9"/>
      <c r="E109" s="9"/>
      <c r="F109" s="9"/>
      <c r="G109" s="9"/>
      <c r="H109" s="9"/>
      <c r="I109" s="10">
        <f>IF(A109="","",SUMIFS('入出庫'!$E$5:$E$1004,'入出庫'!$B$5:$B$1004,A109,'入出庫'!$D$5:$D$1004,"入庫"))</f>
      </c>
      <c r="J109" s="10">
        <f>IF(A109="","",SUMIFS('入出庫'!$E$5:$E$1004,'入出庫'!$B$5:$B$1004,A109,'入出庫'!$D$5:$D$1004,"出庫"))</f>
      </c>
      <c r="K109" s="10">
        <f>IF(A109="","",N(H109)+I109-J109)</f>
      </c>
      <c r="L109" s="9"/>
      <c r="M109" s="11"/>
      <c r="N109" s="9"/>
      <c r="O109" s="12">
        <f>IF(A109="","",IF(AND(ISNUMBER(M109),ISNUMBER(N109)),ROUNDUP(M109*N109,0)+N(L109),IF(ISNUMBER(L109),L109,"")))</f>
      </c>
      <c r="P109" s="9"/>
      <c r="Q109" s="10">
        <f>IF(AND(ISNUMBER(K109),ISNUMBER(O109),ISNUMBER(P109)),IF(K109&lt;=O109,MAX(P109-K109,0),""),"")</f>
      </c>
      <c r="R109" s="13"/>
      <c r="S109" s="14">
        <f>IF(AND(ISNUMBER(K109),ISNUMBER(R109)),K109*R109,"")</f>
      </c>
      <c r="T109" s="10">
        <f>IF(ISNUMBER(K109),IF(K109&lt;=0,"欠品",IF(ISNUMBER(O109),IF(K109&lt;=O109,"要発注","OK"),"OK")),"")</f>
      </c>
      <c r="U109" s="9"/>
    </row>
    <row r="110" spans="1:21" x14ac:dyDescent="0.25">
      <c r="A110" s="9"/>
      <c r="B110" s="9"/>
      <c r="C110" s="9"/>
      <c r="D110" s="9"/>
      <c r="E110" s="9"/>
      <c r="F110" s="9"/>
      <c r="G110" s="9"/>
      <c r="H110" s="9"/>
      <c r="I110" s="10">
        <f>IF(A110="","",SUMIFS('入出庫'!$E$5:$E$1004,'入出庫'!$B$5:$B$1004,A110,'入出庫'!$D$5:$D$1004,"入庫"))</f>
      </c>
      <c r="J110" s="10">
        <f>IF(A110="","",SUMIFS('入出庫'!$E$5:$E$1004,'入出庫'!$B$5:$B$1004,A110,'入出庫'!$D$5:$D$1004,"出庫"))</f>
      </c>
      <c r="K110" s="10">
        <f>IF(A110="","",N(H110)+I110-J110)</f>
      </c>
      <c r="L110" s="9"/>
      <c r="M110" s="11"/>
      <c r="N110" s="9"/>
      <c r="O110" s="12">
        <f>IF(A110="","",IF(AND(ISNUMBER(M110),ISNUMBER(N110)),ROUNDUP(M110*N110,0)+N(L110),IF(ISNUMBER(L110),L110,"")))</f>
      </c>
      <c r="P110" s="9"/>
      <c r="Q110" s="10">
        <f>IF(AND(ISNUMBER(K110),ISNUMBER(O110),ISNUMBER(P110)),IF(K110&lt;=O110,MAX(P110-K110,0),""),"")</f>
      </c>
      <c r="R110" s="13"/>
      <c r="S110" s="14">
        <f>IF(AND(ISNUMBER(K110),ISNUMBER(R110)),K110*R110,"")</f>
      </c>
      <c r="T110" s="10">
        <f>IF(ISNUMBER(K110),IF(K110&lt;=0,"欠品",IF(ISNUMBER(O110),IF(K110&lt;=O110,"要発注","OK"),"OK")),"")</f>
      </c>
      <c r="U110" s="9"/>
    </row>
    <row r="111" spans="1:21" x14ac:dyDescent="0.25">
      <c r="A111" s="9"/>
      <c r="B111" s="9"/>
      <c r="C111" s="9"/>
      <c r="D111" s="9"/>
      <c r="E111" s="9"/>
      <c r="F111" s="9"/>
      <c r="G111" s="9"/>
      <c r="H111" s="9"/>
      <c r="I111" s="10">
        <f>IF(A111="","",SUMIFS('入出庫'!$E$5:$E$1004,'入出庫'!$B$5:$B$1004,A111,'入出庫'!$D$5:$D$1004,"入庫"))</f>
      </c>
      <c r="J111" s="10">
        <f>IF(A111="","",SUMIFS('入出庫'!$E$5:$E$1004,'入出庫'!$B$5:$B$1004,A111,'入出庫'!$D$5:$D$1004,"出庫"))</f>
      </c>
      <c r="K111" s="10">
        <f>IF(A111="","",N(H111)+I111-J111)</f>
      </c>
      <c r="L111" s="9"/>
      <c r="M111" s="11"/>
      <c r="N111" s="9"/>
      <c r="O111" s="12">
        <f>IF(A111="","",IF(AND(ISNUMBER(M111),ISNUMBER(N111)),ROUNDUP(M111*N111,0)+N(L111),IF(ISNUMBER(L111),L111,"")))</f>
      </c>
      <c r="P111" s="9"/>
      <c r="Q111" s="10">
        <f>IF(AND(ISNUMBER(K111),ISNUMBER(O111),ISNUMBER(P111)),IF(K111&lt;=O111,MAX(P111-K111,0),""),"")</f>
      </c>
      <c r="R111" s="13"/>
      <c r="S111" s="14">
        <f>IF(AND(ISNUMBER(K111),ISNUMBER(R111)),K111*R111,"")</f>
      </c>
      <c r="T111" s="10">
        <f>IF(ISNUMBER(K111),IF(K111&lt;=0,"欠品",IF(ISNUMBER(O111),IF(K111&lt;=O111,"要発注","OK"),"OK")),"")</f>
      </c>
      <c r="U111" s="9"/>
    </row>
    <row r="112" spans="1:21" x14ac:dyDescent="0.25">
      <c r="A112" s="9"/>
      <c r="B112" s="9"/>
      <c r="C112" s="9"/>
      <c r="D112" s="9"/>
      <c r="E112" s="9"/>
      <c r="F112" s="9"/>
      <c r="G112" s="9"/>
      <c r="H112" s="9"/>
      <c r="I112" s="10">
        <f>IF(A112="","",SUMIFS('入出庫'!$E$5:$E$1004,'入出庫'!$B$5:$B$1004,A112,'入出庫'!$D$5:$D$1004,"入庫"))</f>
      </c>
      <c r="J112" s="10">
        <f>IF(A112="","",SUMIFS('入出庫'!$E$5:$E$1004,'入出庫'!$B$5:$B$1004,A112,'入出庫'!$D$5:$D$1004,"出庫"))</f>
      </c>
      <c r="K112" s="10">
        <f>IF(A112="","",N(H112)+I112-J112)</f>
      </c>
      <c r="L112" s="9"/>
      <c r="M112" s="11"/>
      <c r="N112" s="9"/>
      <c r="O112" s="12">
        <f>IF(A112="","",IF(AND(ISNUMBER(M112),ISNUMBER(N112)),ROUNDUP(M112*N112,0)+N(L112),IF(ISNUMBER(L112),L112,"")))</f>
      </c>
      <c r="P112" s="9"/>
      <c r="Q112" s="10">
        <f>IF(AND(ISNUMBER(K112),ISNUMBER(O112),ISNUMBER(P112)),IF(K112&lt;=O112,MAX(P112-K112,0),""),"")</f>
      </c>
      <c r="R112" s="13"/>
      <c r="S112" s="14">
        <f>IF(AND(ISNUMBER(K112),ISNUMBER(R112)),K112*R112,"")</f>
      </c>
      <c r="T112" s="10">
        <f>IF(ISNUMBER(K112),IF(K112&lt;=0,"欠品",IF(ISNUMBER(O112),IF(K112&lt;=O112,"要発注","OK"),"OK")),"")</f>
      </c>
      <c r="U112" s="9"/>
    </row>
    <row r="113" spans="1:21" x14ac:dyDescent="0.25">
      <c r="A113" s="9"/>
      <c r="B113" s="9"/>
      <c r="C113" s="9"/>
      <c r="D113" s="9"/>
      <c r="E113" s="9"/>
      <c r="F113" s="9"/>
      <c r="G113" s="9"/>
      <c r="H113" s="9"/>
      <c r="I113" s="10">
        <f>IF(A113="","",SUMIFS('入出庫'!$E$5:$E$1004,'入出庫'!$B$5:$B$1004,A113,'入出庫'!$D$5:$D$1004,"入庫"))</f>
      </c>
      <c r="J113" s="10">
        <f>IF(A113="","",SUMIFS('入出庫'!$E$5:$E$1004,'入出庫'!$B$5:$B$1004,A113,'入出庫'!$D$5:$D$1004,"出庫"))</f>
      </c>
      <c r="K113" s="10">
        <f>IF(A113="","",N(H113)+I113-J113)</f>
      </c>
      <c r="L113" s="9"/>
      <c r="M113" s="11"/>
      <c r="N113" s="9"/>
      <c r="O113" s="12">
        <f>IF(A113="","",IF(AND(ISNUMBER(M113),ISNUMBER(N113)),ROUNDUP(M113*N113,0)+N(L113),IF(ISNUMBER(L113),L113,"")))</f>
      </c>
      <c r="P113" s="9"/>
      <c r="Q113" s="10">
        <f>IF(AND(ISNUMBER(K113),ISNUMBER(O113),ISNUMBER(P113)),IF(K113&lt;=O113,MAX(P113-K113,0),""),"")</f>
      </c>
      <c r="R113" s="13"/>
      <c r="S113" s="14">
        <f>IF(AND(ISNUMBER(K113),ISNUMBER(R113)),K113*R113,"")</f>
      </c>
      <c r="T113" s="10">
        <f>IF(ISNUMBER(K113),IF(K113&lt;=0,"欠品",IF(ISNUMBER(O113),IF(K113&lt;=O113,"要発注","OK"),"OK")),"")</f>
      </c>
      <c r="U113" s="9"/>
    </row>
    <row r="114" spans="1:21" x14ac:dyDescent="0.25">
      <c r="A114" s="9"/>
      <c r="B114" s="9"/>
      <c r="C114" s="9"/>
      <c r="D114" s="9"/>
      <c r="E114" s="9"/>
      <c r="F114" s="9"/>
      <c r="G114" s="9"/>
      <c r="H114" s="9"/>
      <c r="I114" s="10">
        <f>IF(A114="","",SUMIFS('入出庫'!$E$5:$E$1004,'入出庫'!$B$5:$B$1004,A114,'入出庫'!$D$5:$D$1004,"入庫"))</f>
      </c>
      <c r="J114" s="10">
        <f>IF(A114="","",SUMIFS('入出庫'!$E$5:$E$1004,'入出庫'!$B$5:$B$1004,A114,'入出庫'!$D$5:$D$1004,"出庫"))</f>
      </c>
      <c r="K114" s="10">
        <f>IF(A114="","",N(H114)+I114-J114)</f>
      </c>
      <c r="L114" s="9"/>
      <c r="M114" s="11"/>
      <c r="N114" s="9"/>
      <c r="O114" s="12">
        <f>IF(A114="","",IF(AND(ISNUMBER(M114),ISNUMBER(N114)),ROUNDUP(M114*N114,0)+N(L114),IF(ISNUMBER(L114),L114,"")))</f>
      </c>
      <c r="P114" s="9"/>
      <c r="Q114" s="10">
        <f>IF(AND(ISNUMBER(K114),ISNUMBER(O114),ISNUMBER(P114)),IF(K114&lt;=O114,MAX(P114-K114,0),""),"")</f>
      </c>
      <c r="R114" s="13"/>
      <c r="S114" s="14">
        <f>IF(AND(ISNUMBER(K114),ISNUMBER(R114)),K114*R114,"")</f>
      </c>
      <c r="T114" s="10">
        <f>IF(ISNUMBER(K114),IF(K114&lt;=0,"欠品",IF(ISNUMBER(O114),IF(K114&lt;=O114,"要発注","OK"),"OK")),"")</f>
      </c>
      <c r="U114" s="9"/>
    </row>
    <row r="115" spans="1:21" x14ac:dyDescent="0.25">
      <c r="A115" s="9"/>
      <c r="B115" s="9"/>
      <c r="C115" s="9"/>
      <c r="D115" s="9"/>
      <c r="E115" s="9"/>
      <c r="F115" s="9"/>
      <c r="G115" s="9"/>
      <c r="H115" s="9"/>
      <c r="I115" s="10">
        <f>IF(A115="","",SUMIFS('入出庫'!$E$5:$E$1004,'入出庫'!$B$5:$B$1004,A115,'入出庫'!$D$5:$D$1004,"入庫"))</f>
      </c>
      <c r="J115" s="10">
        <f>IF(A115="","",SUMIFS('入出庫'!$E$5:$E$1004,'入出庫'!$B$5:$B$1004,A115,'入出庫'!$D$5:$D$1004,"出庫"))</f>
      </c>
      <c r="K115" s="10">
        <f>IF(A115="","",N(H115)+I115-J115)</f>
      </c>
      <c r="L115" s="9"/>
      <c r="M115" s="11"/>
      <c r="N115" s="9"/>
      <c r="O115" s="12">
        <f>IF(A115="","",IF(AND(ISNUMBER(M115),ISNUMBER(N115)),ROUNDUP(M115*N115,0)+N(L115),IF(ISNUMBER(L115),L115,"")))</f>
      </c>
      <c r="P115" s="9"/>
      <c r="Q115" s="10">
        <f>IF(AND(ISNUMBER(K115),ISNUMBER(O115),ISNUMBER(P115)),IF(K115&lt;=O115,MAX(P115-K115,0),""),"")</f>
      </c>
      <c r="R115" s="13"/>
      <c r="S115" s="14">
        <f>IF(AND(ISNUMBER(K115),ISNUMBER(R115)),K115*R115,"")</f>
      </c>
      <c r="T115" s="10">
        <f>IF(ISNUMBER(K115),IF(K115&lt;=0,"欠品",IF(ISNUMBER(O115),IF(K115&lt;=O115,"要発注","OK"),"OK")),"")</f>
      </c>
      <c r="U115" s="9"/>
    </row>
    <row r="116" spans="1:21" x14ac:dyDescent="0.25">
      <c r="A116" s="9"/>
      <c r="B116" s="9"/>
      <c r="C116" s="9"/>
      <c r="D116" s="9"/>
      <c r="E116" s="9"/>
      <c r="F116" s="9"/>
      <c r="G116" s="9"/>
      <c r="H116" s="9"/>
      <c r="I116" s="10">
        <f>IF(A116="","",SUMIFS('入出庫'!$E$5:$E$1004,'入出庫'!$B$5:$B$1004,A116,'入出庫'!$D$5:$D$1004,"入庫"))</f>
      </c>
      <c r="J116" s="10">
        <f>IF(A116="","",SUMIFS('入出庫'!$E$5:$E$1004,'入出庫'!$B$5:$B$1004,A116,'入出庫'!$D$5:$D$1004,"出庫"))</f>
      </c>
      <c r="K116" s="10">
        <f>IF(A116="","",N(H116)+I116-J116)</f>
      </c>
      <c r="L116" s="9"/>
      <c r="M116" s="11"/>
      <c r="N116" s="9"/>
      <c r="O116" s="12">
        <f>IF(A116="","",IF(AND(ISNUMBER(M116),ISNUMBER(N116)),ROUNDUP(M116*N116,0)+N(L116),IF(ISNUMBER(L116),L116,"")))</f>
      </c>
      <c r="P116" s="9"/>
      <c r="Q116" s="10">
        <f>IF(AND(ISNUMBER(K116),ISNUMBER(O116),ISNUMBER(P116)),IF(K116&lt;=O116,MAX(P116-K116,0),""),"")</f>
      </c>
      <c r="R116" s="13"/>
      <c r="S116" s="14">
        <f>IF(AND(ISNUMBER(K116),ISNUMBER(R116)),K116*R116,"")</f>
      </c>
      <c r="T116" s="10">
        <f>IF(ISNUMBER(K116),IF(K116&lt;=0,"欠品",IF(ISNUMBER(O116),IF(K116&lt;=O116,"要発注","OK"),"OK")),"")</f>
      </c>
      <c r="U116" s="9"/>
    </row>
    <row r="117" spans="1:21" x14ac:dyDescent="0.25">
      <c r="A117" s="9"/>
      <c r="B117" s="9"/>
      <c r="C117" s="9"/>
      <c r="D117" s="9"/>
      <c r="E117" s="9"/>
      <c r="F117" s="9"/>
      <c r="G117" s="9"/>
      <c r="H117" s="9"/>
      <c r="I117" s="10">
        <f>IF(A117="","",SUMIFS('入出庫'!$E$5:$E$1004,'入出庫'!$B$5:$B$1004,A117,'入出庫'!$D$5:$D$1004,"入庫"))</f>
      </c>
      <c r="J117" s="10">
        <f>IF(A117="","",SUMIFS('入出庫'!$E$5:$E$1004,'入出庫'!$B$5:$B$1004,A117,'入出庫'!$D$5:$D$1004,"出庫"))</f>
      </c>
      <c r="K117" s="10">
        <f>IF(A117="","",N(H117)+I117-J117)</f>
      </c>
      <c r="L117" s="9"/>
      <c r="M117" s="11"/>
      <c r="N117" s="9"/>
      <c r="O117" s="12">
        <f>IF(A117="","",IF(AND(ISNUMBER(M117),ISNUMBER(N117)),ROUNDUP(M117*N117,0)+N(L117),IF(ISNUMBER(L117),L117,"")))</f>
      </c>
      <c r="P117" s="9"/>
      <c r="Q117" s="10">
        <f>IF(AND(ISNUMBER(K117),ISNUMBER(O117),ISNUMBER(P117)),IF(K117&lt;=O117,MAX(P117-K117,0),""),"")</f>
      </c>
      <c r="R117" s="13"/>
      <c r="S117" s="14">
        <f>IF(AND(ISNUMBER(K117),ISNUMBER(R117)),K117*R117,"")</f>
      </c>
      <c r="T117" s="10">
        <f>IF(ISNUMBER(K117),IF(K117&lt;=0,"欠品",IF(ISNUMBER(O117),IF(K117&lt;=O117,"要発注","OK"),"OK")),"")</f>
      </c>
      <c r="U117" s="9"/>
    </row>
    <row r="118" spans="1:21" x14ac:dyDescent="0.25">
      <c r="A118" s="9"/>
      <c r="B118" s="9"/>
      <c r="C118" s="9"/>
      <c r="D118" s="9"/>
      <c r="E118" s="9"/>
      <c r="F118" s="9"/>
      <c r="G118" s="9"/>
      <c r="H118" s="9"/>
      <c r="I118" s="10">
        <f>IF(A118="","",SUMIFS('入出庫'!$E$5:$E$1004,'入出庫'!$B$5:$B$1004,A118,'入出庫'!$D$5:$D$1004,"入庫"))</f>
      </c>
      <c r="J118" s="10">
        <f>IF(A118="","",SUMIFS('入出庫'!$E$5:$E$1004,'入出庫'!$B$5:$B$1004,A118,'入出庫'!$D$5:$D$1004,"出庫"))</f>
      </c>
      <c r="K118" s="10">
        <f>IF(A118="","",N(H118)+I118-J118)</f>
      </c>
      <c r="L118" s="9"/>
      <c r="M118" s="11"/>
      <c r="N118" s="9"/>
      <c r="O118" s="12">
        <f>IF(A118="","",IF(AND(ISNUMBER(M118),ISNUMBER(N118)),ROUNDUP(M118*N118,0)+N(L118),IF(ISNUMBER(L118),L118,"")))</f>
      </c>
      <c r="P118" s="9"/>
      <c r="Q118" s="10">
        <f>IF(AND(ISNUMBER(K118),ISNUMBER(O118),ISNUMBER(P118)),IF(K118&lt;=O118,MAX(P118-K118,0),""),"")</f>
      </c>
      <c r="R118" s="13"/>
      <c r="S118" s="14">
        <f>IF(AND(ISNUMBER(K118),ISNUMBER(R118)),K118*R118,"")</f>
      </c>
      <c r="T118" s="10">
        <f>IF(ISNUMBER(K118),IF(K118&lt;=0,"欠品",IF(ISNUMBER(O118),IF(K118&lt;=O118,"要発注","OK"),"OK")),"")</f>
      </c>
      <c r="U118" s="9"/>
    </row>
    <row r="119" spans="1:21" x14ac:dyDescent="0.25">
      <c r="A119" s="9"/>
      <c r="B119" s="9"/>
      <c r="C119" s="9"/>
      <c r="D119" s="9"/>
      <c r="E119" s="9"/>
      <c r="F119" s="9"/>
      <c r="G119" s="9"/>
      <c r="H119" s="9"/>
      <c r="I119" s="10">
        <f>IF(A119="","",SUMIFS('入出庫'!$E$5:$E$1004,'入出庫'!$B$5:$B$1004,A119,'入出庫'!$D$5:$D$1004,"入庫"))</f>
      </c>
      <c r="J119" s="10">
        <f>IF(A119="","",SUMIFS('入出庫'!$E$5:$E$1004,'入出庫'!$B$5:$B$1004,A119,'入出庫'!$D$5:$D$1004,"出庫"))</f>
      </c>
      <c r="K119" s="10">
        <f>IF(A119="","",N(H119)+I119-J119)</f>
      </c>
      <c r="L119" s="9"/>
      <c r="M119" s="11"/>
      <c r="N119" s="9"/>
      <c r="O119" s="12">
        <f>IF(A119="","",IF(AND(ISNUMBER(M119),ISNUMBER(N119)),ROUNDUP(M119*N119,0)+N(L119),IF(ISNUMBER(L119),L119,"")))</f>
      </c>
      <c r="P119" s="9"/>
      <c r="Q119" s="10">
        <f>IF(AND(ISNUMBER(K119),ISNUMBER(O119),ISNUMBER(P119)),IF(K119&lt;=O119,MAX(P119-K119,0),""),"")</f>
      </c>
      <c r="R119" s="13"/>
      <c r="S119" s="14">
        <f>IF(AND(ISNUMBER(K119),ISNUMBER(R119)),K119*R119,"")</f>
      </c>
      <c r="T119" s="10">
        <f>IF(ISNUMBER(K119),IF(K119&lt;=0,"欠品",IF(ISNUMBER(O119),IF(K119&lt;=O119,"要発注","OK"),"OK")),"")</f>
      </c>
      <c r="U119" s="9"/>
    </row>
    <row r="120" spans="1:21" x14ac:dyDescent="0.25">
      <c r="A120" s="9"/>
      <c r="B120" s="9"/>
      <c r="C120" s="9"/>
      <c r="D120" s="9"/>
      <c r="E120" s="9"/>
      <c r="F120" s="9"/>
      <c r="G120" s="9"/>
      <c r="H120" s="9"/>
      <c r="I120" s="10">
        <f>IF(A120="","",SUMIFS('入出庫'!$E$5:$E$1004,'入出庫'!$B$5:$B$1004,A120,'入出庫'!$D$5:$D$1004,"入庫"))</f>
      </c>
      <c r="J120" s="10">
        <f>IF(A120="","",SUMIFS('入出庫'!$E$5:$E$1004,'入出庫'!$B$5:$B$1004,A120,'入出庫'!$D$5:$D$1004,"出庫"))</f>
      </c>
      <c r="K120" s="10">
        <f>IF(A120="","",N(H120)+I120-J120)</f>
      </c>
      <c r="L120" s="9"/>
      <c r="M120" s="11"/>
      <c r="N120" s="9"/>
      <c r="O120" s="12">
        <f>IF(A120="","",IF(AND(ISNUMBER(M120),ISNUMBER(N120)),ROUNDUP(M120*N120,0)+N(L120),IF(ISNUMBER(L120),L120,"")))</f>
      </c>
      <c r="P120" s="9"/>
      <c r="Q120" s="10">
        <f>IF(AND(ISNUMBER(K120),ISNUMBER(O120),ISNUMBER(P120)),IF(K120&lt;=O120,MAX(P120-K120,0),""),"")</f>
      </c>
      <c r="R120" s="13"/>
      <c r="S120" s="14">
        <f>IF(AND(ISNUMBER(K120),ISNUMBER(R120)),K120*R120,"")</f>
      </c>
      <c r="T120" s="10">
        <f>IF(ISNUMBER(K120),IF(K120&lt;=0,"欠品",IF(ISNUMBER(O120),IF(K120&lt;=O120,"要発注","OK"),"OK")),"")</f>
      </c>
      <c r="U120" s="9"/>
    </row>
    <row r="121" spans="1:21" x14ac:dyDescent="0.25">
      <c r="A121" s="9"/>
      <c r="B121" s="9"/>
      <c r="C121" s="9"/>
      <c r="D121" s="9"/>
      <c r="E121" s="9"/>
      <c r="F121" s="9"/>
      <c r="G121" s="9"/>
      <c r="H121" s="9"/>
      <c r="I121" s="10">
        <f>IF(A121="","",SUMIFS('入出庫'!$E$5:$E$1004,'入出庫'!$B$5:$B$1004,A121,'入出庫'!$D$5:$D$1004,"入庫"))</f>
      </c>
      <c r="J121" s="10">
        <f>IF(A121="","",SUMIFS('入出庫'!$E$5:$E$1004,'入出庫'!$B$5:$B$1004,A121,'入出庫'!$D$5:$D$1004,"出庫"))</f>
      </c>
      <c r="K121" s="10">
        <f>IF(A121="","",N(H121)+I121-J121)</f>
      </c>
      <c r="L121" s="9"/>
      <c r="M121" s="11"/>
      <c r="N121" s="9"/>
      <c r="O121" s="12">
        <f>IF(A121="","",IF(AND(ISNUMBER(M121),ISNUMBER(N121)),ROUNDUP(M121*N121,0)+N(L121),IF(ISNUMBER(L121),L121,"")))</f>
      </c>
      <c r="P121" s="9"/>
      <c r="Q121" s="10">
        <f>IF(AND(ISNUMBER(K121),ISNUMBER(O121),ISNUMBER(P121)),IF(K121&lt;=O121,MAX(P121-K121,0),""),"")</f>
      </c>
      <c r="R121" s="13"/>
      <c r="S121" s="14">
        <f>IF(AND(ISNUMBER(K121),ISNUMBER(R121)),K121*R121,"")</f>
      </c>
      <c r="T121" s="10">
        <f>IF(ISNUMBER(K121),IF(K121&lt;=0,"欠品",IF(ISNUMBER(O121),IF(K121&lt;=O121,"要発注","OK"),"OK")),"")</f>
      </c>
      <c r="U121" s="9"/>
    </row>
    <row r="122" spans="1:21" x14ac:dyDescent="0.25">
      <c r="A122" s="9"/>
      <c r="B122" s="9"/>
      <c r="C122" s="9"/>
      <c r="D122" s="9"/>
      <c r="E122" s="9"/>
      <c r="F122" s="9"/>
      <c r="G122" s="9"/>
      <c r="H122" s="9"/>
      <c r="I122" s="10">
        <f>IF(A122="","",SUMIFS('入出庫'!$E$5:$E$1004,'入出庫'!$B$5:$B$1004,A122,'入出庫'!$D$5:$D$1004,"入庫"))</f>
      </c>
      <c r="J122" s="10">
        <f>IF(A122="","",SUMIFS('入出庫'!$E$5:$E$1004,'入出庫'!$B$5:$B$1004,A122,'入出庫'!$D$5:$D$1004,"出庫"))</f>
      </c>
      <c r="K122" s="10">
        <f>IF(A122="","",N(H122)+I122-J122)</f>
      </c>
      <c r="L122" s="9"/>
      <c r="M122" s="11"/>
      <c r="N122" s="9"/>
      <c r="O122" s="12">
        <f>IF(A122="","",IF(AND(ISNUMBER(M122),ISNUMBER(N122)),ROUNDUP(M122*N122,0)+N(L122),IF(ISNUMBER(L122),L122,"")))</f>
      </c>
      <c r="P122" s="9"/>
      <c r="Q122" s="10">
        <f>IF(AND(ISNUMBER(K122),ISNUMBER(O122),ISNUMBER(P122)),IF(K122&lt;=O122,MAX(P122-K122,0),""),"")</f>
      </c>
      <c r="R122" s="13"/>
      <c r="S122" s="14">
        <f>IF(AND(ISNUMBER(K122),ISNUMBER(R122)),K122*R122,"")</f>
      </c>
      <c r="T122" s="10">
        <f>IF(ISNUMBER(K122),IF(K122&lt;=0,"欠品",IF(ISNUMBER(O122),IF(K122&lt;=O122,"要発注","OK"),"OK")),"")</f>
      </c>
      <c r="U122" s="9"/>
    </row>
    <row r="123" spans="1:21" x14ac:dyDescent="0.25">
      <c r="A123" s="9"/>
      <c r="B123" s="9"/>
      <c r="C123" s="9"/>
      <c r="D123" s="9"/>
      <c r="E123" s="9"/>
      <c r="F123" s="9"/>
      <c r="G123" s="9"/>
      <c r="H123" s="9"/>
      <c r="I123" s="10">
        <f>IF(A123="","",SUMIFS('入出庫'!$E$5:$E$1004,'入出庫'!$B$5:$B$1004,A123,'入出庫'!$D$5:$D$1004,"入庫"))</f>
      </c>
      <c r="J123" s="10">
        <f>IF(A123="","",SUMIFS('入出庫'!$E$5:$E$1004,'入出庫'!$B$5:$B$1004,A123,'入出庫'!$D$5:$D$1004,"出庫"))</f>
      </c>
      <c r="K123" s="10">
        <f>IF(A123="","",N(H123)+I123-J123)</f>
      </c>
      <c r="L123" s="9"/>
      <c r="M123" s="11"/>
      <c r="N123" s="9"/>
      <c r="O123" s="12">
        <f>IF(A123="","",IF(AND(ISNUMBER(M123),ISNUMBER(N123)),ROUNDUP(M123*N123,0)+N(L123),IF(ISNUMBER(L123),L123,"")))</f>
      </c>
      <c r="P123" s="9"/>
      <c r="Q123" s="10">
        <f>IF(AND(ISNUMBER(K123),ISNUMBER(O123),ISNUMBER(P123)),IF(K123&lt;=O123,MAX(P123-K123,0),""),"")</f>
      </c>
      <c r="R123" s="13"/>
      <c r="S123" s="14">
        <f>IF(AND(ISNUMBER(K123),ISNUMBER(R123)),K123*R123,"")</f>
      </c>
      <c r="T123" s="10">
        <f>IF(ISNUMBER(K123),IF(K123&lt;=0,"欠品",IF(ISNUMBER(O123),IF(K123&lt;=O123,"要発注","OK"),"OK")),"")</f>
      </c>
      <c r="U123" s="9"/>
    </row>
    <row r="124" spans="1:21" x14ac:dyDescent="0.25">
      <c r="A124" s="9"/>
      <c r="B124" s="9"/>
      <c r="C124" s="9"/>
      <c r="D124" s="9"/>
      <c r="E124" s="9"/>
      <c r="F124" s="9"/>
      <c r="G124" s="9"/>
      <c r="H124" s="9"/>
      <c r="I124" s="10">
        <f>IF(A124="","",SUMIFS('入出庫'!$E$5:$E$1004,'入出庫'!$B$5:$B$1004,A124,'入出庫'!$D$5:$D$1004,"入庫"))</f>
      </c>
      <c r="J124" s="10">
        <f>IF(A124="","",SUMIFS('入出庫'!$E$5:$E$1004,'入出庫'!$B$5:$B$1004,A124,'入出庫'!$D$5:$D$1004,"出庫"))</f>
      </c>
      <c r="K124" s="10">
        <f>IF(A124="","",N(H124)+I124-J124)</f>
      </c>
      <c r="L124" s="9"/>
      <c r="M124" s="11"/>
      <c r="N124" s="9"/>
      <c r="O124" s="12">
        <f>IF(A124="","",IF(AND(ISNUMBER(M124),ISNUMBER(N124)),ROUNDUP(M124*N124,0)+N(L124),IF(ISNUMBER(L124),L124,"")))</f>
      </c>
      <c r="P124" s="9"/>
      <c r="Q124" s="10">
        <f>IF(AND(ISNUMBER(K124),ISNUMBER(O124),ISNUMBER(P124)),IF(K124&lt;=O124,MAX(P124-K124,0),""),"")</f>
      </c>
      <c r="R124" s="13"/>
      <c r="S124" s="14">
        <f>IF(AND(ISNUMBER(K124),ISNUMBER(R124)),K124*R124,"")</f>
      </c>
      <c r="T124" s="10">
        <f>IF(ISNUMBER(K124),IF(K124&lt;=0,"欠品",IF(ISNUMBER(O124),IF(K124&lt;=O124,"要発注","OK"),"OK")),"")</f>
      </c>
      <c r="U124" s="9"/>
    </row>
    <row r="125" spans="1:21" x14ac:dyDescent="0.25">
      <c r="A125" s="9"/>
      <c r="B125" s="9"/>
      <c r="C125" s="9"/>
      <c r="D125" s="9"/>
      <c r="E125" s="9"/>
      <c r="F125" s="9"/>
      <c r="G125" s="9"/>
      <c r="H125" s="9"/>
      <c r="I125" s="10">
        <f>IF(A125="","",SUMIFS('入出庫'!$E$5:$E$1004,'入出庫'!$B$5:$B$1004,A125,'入出庫'!$D$5:$D$1004,"入庫"))</f>
      </c>
      <c r="J125" s="10">
        <f>IF(A125="","",SUMIFS('入出庫'!$E$5:$E$1004,'入出庫'!$B$5:$B$1004,A125,'入出庫'!$D$5:$D$1004,"出庫"))</f>
      </c>
      <c r="K125" s="10">
        <f>IF(A125="","",N(H125)+I125-J125)</f>
      </c>
      <c r="L125" s="9"/>
      <c r="M125" s="11"/>
      <c r="N125" s="9"/>
      <c r="O125" s="12">
        <f>IF(A125="","",IF(AND(ISNUMBER(M125),ISNUMBER(N125)),ROUNDUP(M125*N125,0)+N(L125),IF(ISNUMBER(L125),L125,"")))</f>
      </c>
      <c r="P125" s="9"/>
      <c r="Q125" s="10">
        <f>IF(AND(ISNUMBER(K125),ISNUMBER(O125),ISNUMBER(P125)),IF(K125&lt;=O125,MAX(P125-K125,0),""),"")</f>
      </c>
      <c r="R125" s="13"/>
      <c r="S125" s="14">
        <f>IF(AND(ISNUMBER(K125),ISNUMBER(R125)),K125*R125,"")</f>
      </c>
      <c r="T125" s="10">
        <f>IF(ISNUMBER(K125),IF(K125&lt;=0,"欠品",IF(ISNUMBER(O125),IF(K125&lt;=O125,"要発注","OK"),"OK")),"")</f>
      </c>
      <c r="U125" s="9"/>
    </row>
    <row r="126" spans="1:21" x14ac:dyDescent="0.25">
      <c r="A126" s="9"/>
      <c r="B126" s="9"/>
      <c r="C126" s="9"/>
      <c r="D126" s="9"/>
      <c r="E126" s="9"/>
      <c r="F126" s="9"/>
      <c r="G126" s="9"/>
      <c r="H126" s="9"/>
      <c r="I126" s="10">
        <f>IF(A126="","",SUMIFS('入出庫'!$E$5:$E$1004,'入出庫'!$B$5:$B$1004,A126,'入出庫'!$D$5:$D$1004,"入庫"))</f>
      </c>
      <c r="J126" s="10">
        <f>IF(A126="","",SUMIFS('入出庫'!$E$5:$E$1004,'入出庫'!$B$5:$B$1004,A126,'入出庫'!$D$5:$D$1004,"出庫"))</f>
      </c>
      <c r="K126" s="10">
        <f>IF(A126="","",N(H126)+I126-J126)</f>
      </c>
      <c r="L126" s="9"/>
      <c r="M126" s="11"/>
      <c r="N126" s="9"/>
      <c r="O126" s="12">
        <f>IF(A126="","",IF(AND(ISNUMBER(M126),ISNUMBER(N126)),ROUNDUP(M126*N126,0)+N(L126),IF(ISNUMBER(L126),L126,"")))</f>
      </c>
      <c r="P126" s="9"/>
      <c r="Q126" s="10">
        <f>IF(AND(ISNUMBER(K126),ISNUMBER(O126),ISNUMBER(P126)),IF(K126&lt;=O126,MAX(P126-K126,0),""),"")</f>
      </c>
      <c r="R126" s="13"/>
      <c r="S126" s="14">
        <f>IF(AND(ISNUMBER(K126),ISNUMBER(R126)),K126*R126,"")</f>
      </c>
      <c r="T126" s="10">
        <f>IF(ISNUMBER(K126),IF(K126&lt;=0,"欠品",IF(ISNUMBER(O126),IF(K126&lt;=O126,"要発注","OK"),"OK")),"")</f>
      </c>
      <c r="U126" s="9"/>
    </row>
    <row r="127" spans="1:21" x14ac:dyDescent="0.25">
      <c r="A127" s="9"/>
      <c r="B127" s="9"/>
      <c r="C127" s="9"/>
      <c r="D127" s="9"/>
      <c r="E127" s="9"/>
      <c r="F127" s="9"/>
      <c r="G127" s="9"/>
      <c r="H127" s="9"/>
      <c r="I127" s="10">
        <f>IF(A127="","",SUMIFS('入出庫'!$E$5:$E$1004,'入出庫'!$B$5:$B$1004,A127,'入出庫'!$D$5:$D$1004,"入庫"))</f>
      </c>
      <c r="J127" s="10">
        <f>IF(A127="","",SUMIFS('入出庫'!$E$5:$E$1004,'入出庫'!$B$5:$B$1004,A127,'入出庫'!$D$5:$D$1004,"出庫"))</f>
      </c>
      <c r="K127" s="10">
        <f>IF(A127="","",N(H127)+I127-J127)</f>
      </c>
      <c r="L127" s="9"/>
      <c r="M127" s="11"/>
      <c r="N127" s="9"/>
      <c r="O127" s="12">
        <f>IF(A127="","",IF(AND(ISNUMBER(M127),ISNUMBER(N127)),ROUNDUP(M127*N127,0)+N(L127),IF(ISNUMBER(L127),L127,"")))</f>
      </c>
      <c r="P127" s="9"/>
      <c r="Q127" s="10">
        <f>IF(AND(ISNUMBER(K127),ISNUMBER(O127),ISNUMBER(P127)),IF(K127&lt;=O127,MAX(P127-K127,0),""),"")</f>
      </c>
      <c r="R127" s="13"/>
      <c r="S127" s="14">
        <f>IF(AND(ISNUMBER(K127),ISNUMBER(R127)),K127*R127,"")</f>
      </c>
      <c r="T127" s="10">
        <f>IF(ISNUMBER(K127),IF(K127&lt;=0,"欠品",IF(ISNUMBER(O127),IF(K127&lt;=O127,"要発注","OK"),"OK")),"")</f>
      </c>
      <c r="U127" s="9"/>
    </row>
    <row r="128" spans="1:21" x14ac:dyDescent="0.25">
      <c r="A128" s="9"/>
      <c r="B128" s="9"/>
      <c r="C128" s="9"/>
      <c r="D128" s="9"/>
      <c r="E128" s="9"/>
      <c r="F128" s="9"/>
      <c r="G128" s="9"/>
      <c r="H128" s="9"/>
      <c r="I128" s="10">
        <f>IF(A128="","",SUMIFS('入出庫'!$E$5:$E$1004,'入出庫'!$B$5:$B$1004,A128,'入出庫'!$D$5:$D$1004,"入庫"))</f>
      </c>
      <c r="J128" s="10">
        <f>IF(A128="","",SUMIFS('入出庫'!$E$5:$E$1004,'入出庫'!$B$5:$B$1004,A128,'入出庫'!$D$5:$D$1004,"出庫"))</f>
      </c>
      <c r="K128" s="10">
        <f>IF(A128="","",N(H128)+I128-J128)</f>
      </c>
      <c r="L128" s="9"/>
      <c r="M128" s="11"/>
      <c r="N128" s="9"/>
      <c r="O128" s="12">
        <f>IF(A128="","",IF(AND(ISNUMBER(M128),ISNUMBER(N128)),ROUNDUP(M128*N128,0)+N(L128),IF(ISNUMBER(L128),L128,"")))</f>
      </c>
      <c r="P128" s="9"/>
      <c r="Q128" s="10">
        <f>IF(AND(ISNUMBER(K128),ISNUMBER(O128),ISNUMBER(P128)),IF(K128&lt;=O128,MAX(P128-K128,0),""),"")</f>
      </c>
      <c r="R128" s="13"/>
      <c r="S128" s="14">
        <f>IF(AND(ISNUMBER(K128),ISNUMBER(R128)),K128*R128,"")</f>
      </c>
      <c r="T128" s="10">
        <f>IF(ISNUMBER(K128),IF(K128&lt;=0,"欠品",IF(ISNUMBER(O128),IF(K128&lt;=O128,"要発注","OK"),"OK")),"")</f>
      </c>
      <c r="U128" s="9"/>
    </row>
    <row r="129" spans="1:21" x14ac:dyDescent="0.25">
      <c r="A129" s="9"/>
      <c r="B129" s="9"/>
      <c r="C129" s="9"/>
      <c r="D129" s="9"/>
      <c r="E129" s="9"/>
      <c r="F129" s="9"/>
      <c r="G129" s="9"/>
      <c r="H129" s="9"/>
      <c r="I129" s="10">
        <f>IF(A129="","",SUMIFS('入出庫'!$E$5:$E$1004,'入出庫'!$B$5:$B$1004,A129,'入出庫'!$D$5:$D$1004,"入庫"))</f>
      </c>
      <c r="J129" s="10">
        <f>IF(A129="","",SUMIFS('入出庫'!$E$5:$E$1004,'入出庫'!$B$5:$B$1004,A129,'入出庫'!$D$5:$D$1004,"出庫"))</f>
      </c>
      <c r="K129" s="10">
        <f>IF(A129="","",N(H129)+I129-J129)</f>
      </c>
      <c r="L129" s="9"/>
      <c r="M129" s="11"/>
      <c r="N129" s="9"/>
      <c r="O129" s="12">
        <f>IF(A129="","",IF(AND(ISNUMBER(M129),ISNUMBER(N129)),ROUNDUP(M129*N129,0)+N(L129),IF(ISNUMBER(L129),L129,"")))</f>
      </c>
      <c r="P129" s="9"/>
      <c r="Q129" s="10">
        <f>IF(AND(ISNUMBER(K129),ISNUMBER(O129),ISNUMBER(P129)),IF(K129&lt;=O129,MAX(P129-K129,0),""),"")</f>
      </c>
      <c r="R129" s="13"/>
      <c r="S129" s="14">
        <f>IF(AND(ISNUMBER(K129),ISNUMBER(R129)),K129*R129,"")</f>
      </c>
      <c r="T129" s="10">
        <f>IF(ISNUMBER(K129),IF(K129&lt;=0,"欠品",IF(ISNUMBER(O129),IF(K129&lt;=O129,"要発注","OK"),"OK")),"")</f>
      </c>
      <c r="U129" s="9"/>
    </row>
    <row r="130" spans="1:21" x14ac:dyDescent="0.25">
      <c r="A130" s="9"/>
      <c r="B130" s="9"/>
      <c r="C130" s="9"/>
      <c r="D130" s="9"/>
      <c r="E130" s="9"/>
      <c r="F130" s="9"/>
      <c r="G130" s="9"/>
      <c r="H130" s="9"/>
      <c r="I130" s="10">
        <f>IF(A130="","",SUMIFS('入出庫'!$E$5:$E$1004,'入出庫'!$B$5:$B$1004,A130,'入出庫'!$D$5:$D$1004,"入庫"))</f>
      </c>
      <c r="J130" s="10">
        <f>IF(A130="","",SUMIFS('入出庫'!$E$5:$E$1004,'入出庫'!$B$5:$B$1004,A130,'入出庫'!$D$5:$D$1004,"出庫"))</f>
      </c>
      <c r="K130" s="10">
        <f>IF(A130="","",N(H130)+I130-J130)</f>
      </c>
      <c r="L130" s="9"/>
      <c r="M130" s="11"/>
      <c r="N130" s="9"/>
      <c r="O130" s="12">
        <f>IF(A130="","",IF(AND(ISNUMBER(M130),ISNUMBER(N130)),ROUNDUP(M130*N130,0)+N(L130),IF(ISNUMBER(L130),L130,"")))</f>
      </c>
      <c r="P130" s="9"/>
      <c r="Q130" s="10">
        <f>IF(AND(ISNUMBER(K130),ISNUMBER(O130),ISNUMBER(P130)),IF(K130&lt;=O130,MAX(P130-K130,0),""),"")</f>
      </c>
      <c r="R130" s="13"/>
      <c r="S130" s="14">
        <f>IF(AND(ISNUMBER(K130),ISNUMBER(R130)),K130*R130,"")</f>
      </c>
      <c r="T130" s="10">
        <f>IF(ISNUMBER(K130),IF(K130&lt;=0,"欠品",IF(ISNUMBER(O130),IF(K130&lt;=O130,"要発注","OK"),"OK")),"")</f>
      </c>
      <c r="U130" s="9"/>
    </row>
    <row r="131" spans="1:21" x14ac:dyDescent="0.25">
      <c r="A131" s="9"/>
      <c r="B131" s="9"/>
      <c r="C131" s="9"/>
      <c r="D131" s="9"/>
      <c r="E131" s="9"/>
      <c r="F131" s="9"/>
      <c r="G131" s="9"/>
      <c r="H131" s="9"/>
      <c r="I131" s="10">
        <f>IF(A131="","",SUMIFS('入出庫'!$E$5:$E$1004,'入出庫'!$B$5:$B$1004,A131,'入出庫'!$D$5:$D$1004,"入庫"))</f>
      </c>
      <c r="J131" s="10">
        <f>IF(A131="","",SUMIFS('入出庫'!$E$5:$E$1004,'入出庫'!$B$5:$B$1004,A131,'入出庫'!$D$5:$D$1004,"出庫"))</f>
      </c>
      <c r="K131" s="10">
        <f>IF(A131="","",N(H131)+I131-J131)</f>
      </c>
      <c r="L131" s="9"/>
      <c r="M131" s="11"/>
      <c r="N131" s="9"/>
      <c r="O131" s="12">
        <f>IF(A131="","",IF(AND(ISNUMBER(M131),ISNUMBER(N131)),ROUNDUP(M131*N131,0)+N(L131),IF(ISNUMBER(L131),L131,"")))</f>
      </c>
      <c r="P131" s="9"/>
      <c r="Q131" s="10">
        <f>IF(AND(ISNUMBER(K131),ISNUMBER(O131),ISNUMBER(P131)),IF(K131&lt;=O131,MAX(P131-K131,0),""),"")</f>
      </c>
      <c r="R131" s="13"/>
      <c r="S131" s="14">
        <f>IF(AND(ISNUMBER(K131),ISNUMBER(R131)),K131*R131,"")</f>
      </c>
      <c r="T131" s="10">
        <f>IF(ISNUMBER(K131),IF(K131&lt;=0,"欠品",IF(ISNUMBER(O131),IF(K131&lt;=O131,"要発注","OK"),"OK")),"")</f>
      </c>
      <c r="U131" s="9"/>
    </row>
    <row r="132" spans="1:21" x14ac:dyDescent="0.25">
      <c r="A132" s="9"/>
      <c r="B132" s="9"/>
      <c r="C132" s="9"/>
      <c r="D132" s="9"/>
      <c r="E132" s="9"/>
      <c r="F132" s="9"/>
      <c r="G132" s="9"/>
      <c r="H132" s="9"/>
      <c r="I132" s="10">
        <f>IF(A132="","",SUMIFS('入出庫'!$E$5:$E$1004,'入出庫'!$B$5:$B$1004,A132,'入出庫'!$D$5:$D$1004,"入庫"))</f>
      </c>
      <c r="J132" s="10">
        <f>IF(A132="","",SUMIFS('入出庫'!$E$5:$E$1004,'入出庫'!$B$5:$B$1004,A132,'入出庫'!$D$5:$D$1004,"出庫"))</f>
      </c>
      <c r="K132" s="10">
        <f>IF(A132="","",N(H132)+I132-J132)</f>
      </c>
      <c r="L132" s="9"/>
      <c r="M132" s="11"/>
      <c r="N132" s="9"/>
      <c r="O132" s="12">
        <f>IF(A132="","",IF(AND(ISNUMBER(M132),ISNUMBER(N132)),ROUNDUP(M132*N132,0)+N(L132),IF(ISNUMBER(L132),L132,"")))</f>
      </c>
      <c r="P132" s="9"/>
      <c r="Q132" s="10">
        <f>IF(AND(ISNUMBER(K132),ISNUMBER(O132),ISNUMBER(P132)),IF(K132&lt;=O132,MAX(P132-K132,0),""),"")</f>
      </c>
      <c r="R132" s="13"/>
      <c r="S132" s="14">
        <f>IF(AND(ISNUMBER(K132),ISNUMBER(R132)),K132*R132,"")</f>
      </c>
      <c r="T132" s="10">
        <f>IF(ISNUMBER(K132),IF(K132&lt;=0,"欠品",IF(ISNUMBER(O132),IF(K132&lt;=O132,"要発注","OK"),"OK")),"")</f>
      </c>
      <c r="U132" s="9"/>
    </row>
    <row r="133" spans="1:21" x14ac:dyDescent="0.25">
      <c r="A133" s="9"/>
      <c r="B133" s="9"/>
      <c r="C133" s="9"/>
      <c r="D133" s="9"/>
      <c r="E133" s="9"/>
      <c r="F133" s="9"/>
      <c r="G133" s="9"/>
      <c r="H133" s="9"/>
      <c r="I133" s="10">
        <f>IF(A133="","",SUMIFS('入出庫'!$E$5:$E$1004,'入出庫'!$B$5:$B$1004,A133,'入出庫'!$D$5:$D$1004,"入庫"))</f>
      </c>
      <c r="J133" s="10">
        <f>IF(A133="","",SUMIFS('入出庫'!$E$5:$E$1004,'入出庫'!$B$5:$B$1004,A133,'入出庫'!$D$5:$D$1004,"出庫"))</f>
      </c>
      <c r="K133" s="10">
        <f>IF(A133="","",N(H133)+I133-J133)</f>
      </c>
      <c r="L133" s="9"/>
      <c r="M133" s="11"/>
      <c r="N133" s="9"/>
      <c r="O133" s="12">
        <f>IF(A133="","",IF(AND(ISNUMBER(M133),ISNUMBER(N133)),ROUNDUP(M133*N133,0)+N(L133),IF(ISNUMBER(L133),L133,"")))</f>
      </c>
      <c r="P133" s="9"/>
      <c r="Q133" s="10">
        <f>IF(AND(ISNUMBER(K133),ISNUMBER(O133),ISNUMBER(P133)),IF(K133&lt;=O133,MAX(P133-K133,0),""),"")</f>
      </c>
      <c r="R133" s="13"/>
      <c r="S133" s="14">
        <f>IF(AND(ISNUMBER(K133),ISNUMBER(R133)),K133*R133,"")</f>
      </c>
      <c r="T133" s="10">
        <f>IF(ISNUMBER(K133),IF(K133&lt;=0,"欠品",IF(ISNUMBER(O133),IF(K133&lt;=O133,"要発注","OK"),"OK")),"")</f>
      </c>
      <c r="U133" s="9"/>
    </row>
    <row r="134" spans="1:21" x14ac:dyDescent="0.25">
      <c r="A134" s="9"/>
      <c r="B134" s="9"/>
      <c r="C134" s="9"/>
      <c r="D134" s="9"/>
      <c r="E134" s="9"/>
      <c r="F134" s="9"/>
      <c r="G134" s="9"/>
      <c r="H134" s="9"/>
      <c r="I134" s="10">
        <f>IF(A134="","",SUMIFS('入出庫'!$E$5:$E$1004,'入出庫'!$B$5:$B$1004,A134,'入出庫'!$D$5:$D$1004,"入庫"))</f>
      </c>
      <c r="J134" s="10">
        <f>IF(A134="","",SUMIFS('入出庫'!$E$5:$E$1004,'入出庫'!$B$5:$B$1004,A134,'入出庫'!$D$5:$D$1004,"出庫"))</f>
      </c>
      <c r="K134" s="10">
        <f>IF(A134="","",N(H134)+I134-J134)</f>
      </c>
      <c r="L134" s="9"/>
      <c r="M134" s="11"/>
      <c r="N134" s="9"/>
      <c r="O134" s="12">
        <f>IF(A134="","",IF(AND(ISNUMBER(M134),ISNUMBER(N134)),ROUNDUP(M134*N134,0)+N(L134),IF(ISNUMBER(L134),L134,"")))</f>
      </c>
      <c r="P134" s="9"/>
      <c r="Q134" s="10">
        <f>IF(AND(ISNUMBER(K134),ISNUMBER(O134),ISNUMBER(P134)),IF(K134&lt;=O134,MAX(P134-K134,0),""),"")</f>
      </c>
      <c r="R134" s="13"/>
      <c r="S134" s="14">
        <f>IF(AND(ISNUMBER(K134),ISNUMBER(R134)),K134*R134,"")</f>
      </c>
      <c r="T134" s="10">
        <f>IF(ISNUMBER(K134),IF(K134&lt;=0,"欠品",IF(ISNUMBER(O134),IF(K134&lt;=O134,"要発注","OK"),"OK")),"")</f>
      </c>
      <c r="U134" s="9"/>
    </row>
    <row r="135" spans="1:21" x14ac:dyDescent="0.25">
      <c r="A135" s="9"/>
      <c r="B135" s="9"/>
      <c r="C135" s="9"/>
      <c r="D135" s="9"/>
      <c r="E135" s="9"/>
      <c r="F135" s="9"/>
      <c r="G135" s="9"/>
      <c r="H135" s="9"/>
      <c r="I135" s="10">
        <f>IF(A135="","",SUMIFS('入出庫'!$E$5:$E$1004,'入出庫'!$B$5:$B$1004,A135,'入出庫'!$D$5:$D$1004,"入庫"))</f>
      </c>
      <c r="J135" s="10">
        <f>IF(A135="","",SUMIFS('入出庫'!$E$5:$E$1004,'入出庫'!$B$5:$B$1004,A135,'入出庫'!$D$5:$D$1004,"出庫"))</f>
      </c>
      <c r="K135" s="10">
        <f>IF(A135="","",N(H135)+I135-J135)</f>
      </c>
      <c r="L135" s="9"/>
      <c r="M135" s="11"/>
      <c r="N135" s="9"/>
      <c r="O135" s="12">
        <f>IF(A135="","",IF(AND(ISNUMBER(M135),ISNUMBER(N135)),ROUNDUP(M135*N135,0)+N(L135),IF(ISNUMBER(L135),L135,"")))</f>
      </c>
      <c r="P135" s="9"/>
      <c r="Q135" s="10">
        <f>IF(AND(ISNUMBER(K135),ISNUMBER(O135),ISNUMBER(P135)),IF(K135&lt;=O135,MAX(P135-K135,0),""),"")</f>
      </c>
      <c r="R135" s="13"/>
      <c r="S135" s="14">
        <f>IF(AND(ISNUMBER(K135),ISNUMBER(R135)),K135*R135,"")</f>
      </c>
      <c r="T135" s="10">
        <f>IF(ISNUMBER(K135),IF(K135&lt;=0,"欠品",IF(ISNUMBER(O135),IF(K135&lt;=O135,"要発注","OK"),"OK")),"")</f>
      </c>
      <c r="U135" s="9"/>
    </row>
    <row r="136" spans="1:21" x14ac:dyDescent="0.25">
      <c r="A136" s="9"/>
      <c r="B136" s="9"/>
      <c r="C136" s="9"/>
      <c r="D136" s="9"/>
      <c r="E136" s="9"/>
      <c r="F136" s="9"/>
      <c r="G136" s="9"/>
      <c r="H136" s="9"/>
      <c r="I136" s="10">
        <f>IF(A136="","",SUMIFS('入出庫'!$E$5:$E$1004,'入出庫'!$B$5:$B$1004,A136,'入出庫'!$D$5:$D$1004,"入庫"))</f>
      </c>
      <c r="J136" s="10">
        <f>IF(A136="","",SUMIFS('入出庫'!$E$5:$E$1004,'入出庫'!$B$5:$B$1004,A136,'入出庫'!$D$5:$D$1004,"出庫"))</f>
      </c>
      <c r="K136" s="10">
        <f>IF(A136="","",N(H136)+I136-J136)</f>
      </c>
      <c r="L136" s="9"/>
      <c r="M136" s="11"/>
      <c r="N136" s="9"/>
      <c r="O136" s="12">
        <f>IF(A136="","",IF(AND(ISNUMBER(M136),ISNUMBER(N136)),ROUNDUP(M136*N136,0)+N(L136),IF(ISNUMBER(L136),L136,"")))</f>
      </c>
      <c r="P136" s="9"/>
      <c r="Q136" s="10">
        <f>IF(AND(ISNUMBER(K136),ISNUMBER(O136),ISNUMBER(P136)),IF(K136&lt;=O136,MAX(P136-K136,0),""),"")</f>
      </c>
      <c r="R136" s="13"/>
      <c r="S136" s="14">
        <f>IF(AND(ISNUMBER(K136),ISNUMBER(R136)),K136*R136,"")</f>
      </c>
      <c r="T136" s="10">
        <f>IF(ISNUMBER(K136),IF(K136&lt;=0,"欠品",IF(ISNUMBER(O136),IF(K136&lt;=O136,"要発注","OK"),"OK")),"")</f>
      </c>
      <c r="U136" s="9"/>
    </row>
    <row r="137" spans="1:21" x14ac:dyDescent="0.25">
      <c r="A137" s="9"/>
      <c r="B137" s="9"/>
      <c r="C137" s="9"/>
      <c r="D137" s="9"/>
      <c r="E137" s="9"/>
      <c r="F137" s="9"/>
      <c r="G137" s="9"/>
      <c r="H137" s="9"/>
      <c r="I137" s="10">
        <f>IF(A137="","",SUMIFS('入出庫'!$E$5:$E$1004,'入出庫'!$B$5:$B$1004,A137,'入出庫'!$D$5:$D$1004,"入庫"))</f>
      </c>
      <c r="J137" s="10">
        <f>IF(A137="","",SUMIFS('入出庫'!$E$5:$E$1004,'入出庫'!$B$5:$B$1004,A137,'入出庫'!$D$5:$D$1004,"出庫"))</f>
      </c>
      <c r="K137" s="10">
        <f>IF(A137="","",N(H137)+I137-J137)</f>
      </c>
      <c r="L137" s="9"/>
      <c r="M137" s="11"/>
      <c r="N137" s="9"/>
      <c r="O137" s="12">
        <f>IF(A137="","",IF(AND(ISNUMBER(M137),ISNUMBER(N137)),ROUNDUP(M137*N137,0)+N(L137),IF(ISNUMBER(L137),L137,"")))</f>
      </c>
      <c r="P137" s="9"/>
      <c r="Q137" s="10">
        <f>IF(AND(ISNUMBER(K137),ISNUMBER(O137),ISNUMBER(P137)),IF(K137&lt;=O137,MAX(P137-K137,0),""),"")</f>
      </c>
      <c r="R137" s="13"/>
      <c r="S137" s="14">
        <f>IF(AND(ISNUMBER(K137),ISNUMBER(R137)),K137*R137,"")</f>
      </c>
      <c r="T137" s="10">
        <f>IF(ISNUMBER(K137),IF(K137&lt;=0,"欠品",IF(ISNUMBER(O137),IF(K137&lt;=O137,"要発注","OK"),"OK")),"")</f>
      </c>
      <c r="U137" s="9"/>
    </row>
    <row r="138" spans="1:21" x14ac:dyDescent="0.25">
      <c r="A138" s="9"/>
      <c r="B138" s="9"/>
      <c r="C138" s="9"/>
      <c r="D138" s="9"/>
      <c r="E138" s="9"/>
      <c r="F138" s="9"/>
      <c r="G138" s="9"/>
      <c r="H138" s="9"/>
      <c r="I138" s="10">
        <f>IF(A138="","",SUMIFS('入出庫'!$E$5:$E$1004,'入出庫'!$B$5:$B$1004,A138,'入出庫'!$D$5:$D$1004,"入庫"))</f>
      </c>
      <c r="J138" s="10">
        <f>IF(A138="","",SUMIFS('入出庫'!$E$5:$E$1004,'入出庫'!$B$5:$B$1004,A138,'入出庫'!$D$5:$D$1004,"出庫"))</f>
      </c>
      <c r="K138" s="10">
        <f>IF(A138="","",N(H138)+I138-J138)</f>
      </c>
      <c r="L138" s="9"/>
      <c r="M138" s="11"/>
      <c r="N138" s="9"/>
      <c r="O138" s="12">
        <f>IF(A138="","",IF(AND(ISNUMBER(M138),ISNUMBER(N138)),ROUNDUP(M138*N138,0)+N(L138),IF(ISNUMBER(L138),L138,"")))</f>
      </c>
      <c r="P138" s="9"/>
      <c r="Q138" s="10">
        <f>IF(AND(ISNUMBER(K138),ISNUMBER(O138),ISNUMBER(P138)),IF(K138&lt;=O138,MAX(P138-K138,0),""),"")</f>
      </c>
      <c r="R138" s="13"/>
      <c r="S138" s="14">
        <f>IF(AND(ISNUMBER(K138),ISNUMBER(R138)),K138*R138,"")</f>
      </c>
      <c r="T138" s="10">
        <f>IF(ISNUMBER(K138),IF(K138&lt;=0,"欠品",IF(ISNUMBER(O138),IF(K138&lt;=O138,"要発注","OK"),"OK")),"")</f>
      </c>
      <c r="U138" s="9"/>
    </row>
    <row r="139" spans="1:21" x14ac:dyDescent="0.25">
      <c r="A139" s="9"/>
      <c r="B139" s="9"/>
      <c r="C139" s="9"/>
      <c r="D139" s="9"/>
      <c r="E139" s="9"/>
      <c r="F139" s="9"/>
      <c r="G139" s="9"/>
      <c r="H139" s="9"/>
      <c r="I139" s="10">
        <f>IF(A139="","",SUMIFS('入出庫'!$E$5:$E$1004,'入出庫'!$B$5:$B$1004,A139,'入出庫'!$D$5:$D$1004,"入庫"))</f>
      </c>
      <c r="J139" s="10">
        <f>IF(A139="","",SUMIFS('入出庫'!$E$5:$E$1004,'入出庫'!$B$5:$B$1004,A139,'入出庫'!$D$5:$D$1004,"出庫"))</f>
      </c>
      <c r="K139" s="10">
        <f>IF(A139="","",N(H139)+I139-J139)</f>
      </c>
      <c r="L139" s="9"/>
      <c r="M139" s="11"/>
      <c r="N139" s="9"/>
      <c r="O139" s="12">
        <f>IF(A139="","",IF(AND(ISNUMBER(M139),ISNUMBER(N139)),ROUNDUP(M139*N139,0)+N(L139),IF(ISNUMBER(L139),L139,"")))</f>
      </c>
      <c r="P139" s="9"/>
      <c r="Q139" s="10">
        <f>IF(AND(ISNUMBER(K139),ISNUMBER(O139),ISNUMBER(P139)),IF(K139&lt;=O139,MAX(P139-K139,0),""),"")</f>
      </c>
      <c r="R139" s="13"/>
      <c r="S139" s="14">
        <f>IF(AND(ISNUMBER(K139),ISNUMBER(R139)),K139*R139,"")</f>
      </c>
      <c r="T139" s="10">
        <f>IF(ISNUMBER(K139),IF(K139&lt;=0,"欠品",IF(ISNUMBER(O139),IF(K139&lt;=O139,"要発注","OK"),"OK")),"")</f>
      </c>
      <c r="U139" s="9"/>
    </row>
    <row r="140" spans="1:21" x14ac:dyDescent="0.25">
      <c r="A140" s="9"/>
      <c r="B140" s="9"/>
      <c r="C140" s="9"/>
      <c r="D140" s="9"/>
      <c r="E140" s="9"/>
      <c r="F140" s="9"/>
      <c r="G140" s="9"/>
      <c r="H140" s="9"/>
      <c r="I140" s="10">
        <f>IF(A140="","",SUMIFS('入出庫'!$E$5:$E$1004,'入出庫'!$B$5:$B$1004,A140,'入出庫'!$D$5:$D$1004,"入庫"))</f>
      </c>
      <c r="J140" s="10">
        <f>IF(A140="","",SUMIFS('入出庫'!$E$5:$E$1004,'入出庫'!$B$5:$B$1004,A140,'入出庫'!$D$5:$D$1004,"出庫"))</f>
      </c>
      <c r="K140" s="10">
        <f>IF(A140="","",N(H140)+I140-J140)</f>
      </c>
      <c r="L140" s="9"/>
      <c r="M140" s="11"/>
      <c r="N140" s="9"/>
      <c r="O140" s="12">
        <f>IF(A140="","",IF(AND(ISNUMBER(M140),ISNUMBER(N140)),ROUNDUP(M140*N140,0)+N(L140),IF(ISNUMBER(L140),L140,"")))</f>
      </c>
      <c r="P140" s="9"/>
      <c r="Q140" s="10">
        <f>IF(AND(ISNUMBER(K140),ISNUMBER(O140),ISNUMBER(P140)),IF(K140&lt;=O140,MAX(P140-K140,0),""),"")</f>
      </c>
      <c r="R140" s="13"/>
      <c r="S140" s="14">
        <f>IF(AND(ISNUMBER(K140),ISNUMBER(R140)),K140*R140,"")</f>
      </c>
      <c r="T140" s="10">
        <f>IF(ISNUMBER(K140),IF(K140&lt;=0,"欠品",IF(ISNUMBER(O140),IF(K140&lt;=O140,"要発注","OK"),"OK")),"")</f>
      </c>
      <c r="U140" s="9"/>
    </row>
    <row r="141" spans="1:21" x14ac:dyDescent="0.25">
      <c r="A141" s="9"/>
      <c r="B141" s="9"/>
      <c r="C141" s="9"/>
      <c r="D141" s="9"/>
      <c r="E141" s="9"/>
      <c r="F141" s="9"/>
      <c r="G141" s="9"/>
      <c r="H141" s="9"/>
      <c r="I141" s="10">
        <f>IF(A141="","",SUMIFS('入出庫'!$E$5:$E$1004,'入出庫'!$B$5:$B$1004,A141,'入出庫'!$D$5:$D$1004,"入庫"))</f>
      </c>
      <c r="J141" s="10">
        <f>IF(A141="","",SUMIFS('入出庫'!$E$5:$E$1004,'入出庫'!$B$5:$B$1004,A141,'入出庫'!$D$5:$D$1004,"出庫"))</f>
      </c>
      <c r="K141" s="10">
        <f>IF(A141="","",N(H141)+I141-J141)</f>
      </c>
      <c r="L141" s="9"/>
      <c r="M141" s="11"/>
      <c r="N141" s="9"/>
      <c r="O141" s="12">
        <f>IF(A141="","",IF(AND(ISNUMBER(M141),ISNUMBER(N141)),ROUNDUP(M141*N141,0)+N(L141),IF(ISNUMBER(L141),L141,"")))</f>
      </c>
      <c r="P141" s="9"/>
      <c r="Q141" s="10">
        <f>IF(AND(ISNUMBER(K141),ISNUMBER(O141),ISNUMBER(P141)),IF(K141&lt;=O141,MAX(P141-K141,0),""),"")</f>
      </c>
      <c r="R141" s="13"/>
      <c r="S141" s="14">
        <f>IF(AND(ISNUMBER(K141),ISNUMBER(R141)),K141*R141,"")</f>
      </c>
      <c r="T141" s="10">
        <f>IF(ISNUMBER(K141),IF(K141&lt;=0,"欠品",IF(ISNUMBER(O141),IF(K141&lt;=O141,"要発注","OK"),"OK")),"")</f>
      </c>
      <c r="U141" s="9"/>
    </row>
    <row r="142" spans="1:21" x14ac:dyDescent="0.25">
      <c r="A142" s="9"/>
      <c r="B142" s="9"/>
      <c r="C142" s="9"/>
      <c r="D142" s="9"/>
      <c r="E142" s="9"/>
      <c r="F142" s="9"/>
      <c r="G142" s="9"/>
      <c r="H142" s="9"/>
      <c r="I142" s="10">
        <f>IF(A142="","",SUMIFS('入出庫'!$E$5:$E$1004,'入出庫'!$B$5:$B$1004,A142,'入出庫'!$D$5:$D$1004,"入庫"))</f>
      </c>
      <c r="J142" s="10">
        <f>IF(A142="","",SUMIFS('入出庫'!$E$5:$E$1004,'入出庫'!$B$5:$B$1004,A142,'入出庫'!$D$5:$D$1004,"出庫"))</f>
      </c>
      <c r="K142" s="10">
        <f>IF(A142="","",N(H142)+I142-J142)</f>
      </c>
      <c r="L142" s="9"/>
      <c r="M142" s="11"/>
      <c r="N142" s="9"/>
      <c r="O142" s="12">
        <f>IF(A142="","",IF(AND(ISNUMBER(M142),ISNUMBER(N142)),ROUNDUP(M142*N142,0)+N(L142),IF(ISNUMBER(L142),L142,"")))</f>
      </c>
      <c r="P142" s="9"/>
      <c r="Q142" s="10">
        <f>IF(AND(ISNUMBER(K142),ISNUMBER(O142),ISNUMBER(P142)),IF(K142&lt;=O142,MAX(P142-K142,0),""),"")</f>
      </c>
      <c r="R142" s="13"/>
      <c r="S142" s="14">
        <f>IF(AND(ISNUMBER(K142),ISNUMBER(R142)),K142*R142,"")</f>
      </c>
      <c r="T142" s="10">
        <f>IF(ISNUMBER(K142),IF(K142&lt;=0,"欠品",IF(ISNUMBER(O142),IF(K142&lt;=O142,"要発注","OK"),"OK")),"")</f>
      </c>
      <c r="U142" s="9"/>
    </row>
    <row r="143" spans="1:21" x14ac:dyDescent="0.25">
      <c r="A143" s="9"/>
      <c r="B143" s="9"/>
      <c r="C143" s="9"/>
      <c r="D143" s="9"/>
      <c r="E143" s="9"/>
      <c r="F143" s="9"/>
      <c r="G143" s="9"/>
      <c r="H143" s="9"/>
      <c r="I143" s="10">
        <f>IF(A143="","",SUMIFS('入出庫'!$E$5:$E$1004,'入出庫'!$B$5:$B$1004,A143,'入出庫'!$D$5:$D$1004,"入庫"))</f>
      </c>
      <c r="J143" s="10">
        <f>IF(A143="","",SUMIFS('入出庫'!$E$5:$E$1004,'入出庫'!$B$5:$B$1004,A143,'入出庫'!$D$5:$D$1004,"出庫"))</f>
      </c>
      <c r="K143" s="10">
        <f>IF(A143="","",N(H143)+I143-J143)</f>
      </c>
      <c r="L143" s="9"/>
      <c r="M143" s="11"/>
      <c r="N143" s="9"/>
      <c r="O143" s="12">
        <f>IF(A143="","",IF(AND(ISNUMBER(M143),ISNUMBER(N143)),ROUNDUP(M143*N143,0)+N(L143),IF(ISNUMBER(L143),L143,"")))</f>
      </c>
      <c r="P143" s="9"/>
      <c r="Q143" s="10">
        <f>IF(AND(ISNUMBER(K143),ISNUMBER(O143),ISNUMBER(P143)),IF(K143&lt;=O143,MAX(P143-K143,0),""),"")</f>
      </c>
      <c r="R143" s="13"/>
      <c r="S143" s="14">
        <f>IF(AND(ISNUMBER(K143),ISNUMBER(R143)),K143*R143,"")</f>
      </c>
      <c r="T143" s="10">
        <f>IF(ISNUMBER(K143),IF(K143&lt;=0,"欠品",IF(ISNUMBER(O143),IF(K143&lt;=O143,"要発注","OK"),"OK")),"")</f>
      </c>
      <c r="U143" s="9"/>
    </row>
    <row r="144" spans="1:21" x14ac:dyDescent="0.25">
      <c r="A144" s="9"/>
      <c r="B144" s="9"/>
      <c r="C144" s="9"/>
      <c r="D144" s="9"/>
      <c r="E144" s="9"/>
      <c r="F144" s="9"/>
      <c r="G144" s="9"/>
      <c r="H144" s="9"/>
      <c r="I144" s="10">
        <f>IF(A144="","",SUMIFS('入出庫'!$E$5:$E$1004,'入出庫'!$B$5:$B$1004,A144,'入出庫'!$D$5:$D$1004,"入庫"))</f>
      </c>
      <c r="J144" s="10">
        <f>IF(A144="","",SUMIFS('入出庫'!$E$5:$E$1004,'入出庫'!$B$5:$B$1004,A144,'入出庫'!$D$5:$D$1004,"出庫"))</f>
      </c>
      <c r="K144" s="10">
        <f>IF(A144="","",N(H144)+I144-J144)</f>
      </c>
      <c r="L144" s="9"/>
      <c r="M144" s="11"/>
      <c r="N144" s="9"/>
      <c r="O144" s="12">
        <f>IF(A144="","",IF(AND(ISNUMBER(M144),ISNUMBER(N144)),ROUNDUP(M144*N144,0)+N(L144),IF(ISNUMBER(L144),L144,"")))</f>
      </c>
      <c r="P144" s="9"/>
      <c r="Q144" s="10">
        <f>IF(AND(ISNUMBER(K144),ISNUMBER(O144),ISNUMBER(P144)),IF(K144&lt;=O144,MAX(P144-K144,0),""),"")</f>
      </c>
      <c r="R144" s="13"/>
      <c r="S144" s="14">
        <f>IF(AND(ISNUMBER(K144),ISNUMBER(R144)),K144*R144,"")</f>
      </c>
      <c r="T144" s="10">
        <f>IF(ISNUMBER(K144),IF(K144&lt;=0,"欠品",IF(ISNUMBER(O144),IF(K144&lt;=O144,"要発注","OK"),"OK")),"")</f>
      </c>
      <c r="U144" s="9"/>
    </row>
    <row r="145" spans="1:21" x14ac:dyDescent="0.25">
      <c r="A145" s="9"/>
      <c r="B145" s="9"/>
      <c r="C145" s="9"/>
      <c r="D145" s="9"/>
      <c r="E145" s="9"/>
      <c r="F145" s="9"/>
      <c r="G145" s="9"/>
      <c r="H145" s="9"/>
      <c r="I145" s="10">
        <f>IF(A145="","",SUMIFS('入出庫'!$E$5:$E$1004,'入出庫'!$B$5:$B$1004,A145,'入出庫'!$D$5:$D$1004,"入庫"))</f>
      </c>
      <c r="J145" s="10">
        <f>IF(A145="","",SUMIFS('入出庫'!$E$5:$E$1004,'入出庫'!$B$5:$B$1004,A145,'入出庫'!$D$5:$D$1004,"出庫"))</f>
      </c>
      <c r="K145" s="10">
        <f>IF(A145="","",N(H145)+I145-J145)</f>
      </c>
      <c r="L145" s="9"/>
      <c r="M145" s="11"/>
      <c r="N145" s="9"/>
      <c r="O145" s="12">
        <f>IF(A145="","",IF(AND(ISNUMBER(M145),ISNUMBER(N145)),ROUNDUP(M145*N145,0)+N(L145),IF(ISNUMBER(L145),L145,"")))</f>
      </c>
      <c r="P145" s="9"/>
      <c r="Q145" s="10">
        <f>IF(AND(ISNUMBER(K145),ISNUMBER(O145),ISNUMBER(P145)),IF(K145&lt;=O145,MAX(P145-K145,0),""),"")</f>
      </c>
      <c r="R145" s="13"/>
      <c r="S145" s="14">
        <f>IF(AND(ISNUMBER(K145),ISNUMBER(R145)),K145*R145,"")</f>
      </c>
      <c r="T145" s="10">
        <f>IF(ISNUMBER(K145),IF(K145&lt;=0,"欠品",IF(ISNUMBER(O145),IF(K145&lt;=O145,"要発注","OK"),"OK")),"")</f>
      </c>
      <c r="U145" s="9"/>
    </row>
    <row r="146" spans="1:21" x14ac:dyDescent="0.25">
      <c r="A146" s="9"/>
      <c r="B146" s="9"/>
      <c r="C146" s="9"/>
      <c r="D146" s="9"/>
      <c r="E146" s="9"/>
      <c r="F146" s="9"/>
      <c r="G146" s="9"/>
      <c r="H146" s="9"/>
      <c r="I146" s="10">
        <f>IF(A146="","",SUMIFS('入出庫'!$E$5:$E$1004,'入出庫'!$B$5:$B$1004,A146,'入出庫'!$D$5:$D$1004,"入庫"))</f>
      </c>
      <c r="J146" s="10">
        <f>IF(A146="","",SUMIFS('入出庫'!$E$5:$E$1004,'入出庫'!$B$5:$B$1004,A146,'入出庫'!$D$5:$D$1004,"出庫"))</f>
      </c>
      <c r="K146" s="10">
        <f>IF(A146="","",N(H146)+I146-J146)</f>
      </c>
      <c r="L146" s="9"/>
      <c r="M146" s="11"/>
      <c r="N146" s="9"/>
      <c r="O146" s="12">
        <f>IF(A146="","",IF(AND(ISNUMBER(M146),ISNUMBER(N146)),ROUNDUP(M146*N146,0)+N(L146),IF(ISNUMBER(L146),L146,"")))</f>
      </c>
      <c r="P146" s="9"/>
      <c r="Q146" s="10">
        <f>IF(AND(ISNUMBER(K146),ISNUMBER(O146),ISNUMBER(P146)),IF(K146&lt;=O146,MAX(P146-K146,0),""),"")</f>
      </c>
      <c r="R146" s="13"/>
      <c r="S146" s="14">
        <f>IF(AND(ISNUMBER(K146),ISNUMBER(R146)),K146*R146,"")</f>
      </c>
      <c r="T146" s="10">
        <f>IF(ISNUMBER(K146),IF(K146&lt;=0,"欠品",IF(ISNUMBER(O146),IF(K146&lt;=O146,"要発注","OK"),"OK")),"")</f>
      </c>
      <c r="U146" s="9"/>
    </row>
    <row r="147" spans="1:21" x14ac:dyDescent="0.25">
      <c r="A147" s="9"/>
      <c r="B147" s="9"/>
      <c r="C147" s="9"/>
      <c r="D147" s="9"/>
      <c r="E147" s="9"/>
      <c r="F147" s="9"/>
      <c r="G147" s="9"/>
      <c r="H147" s="9"/>
      <c r="I147" s="10">
        <f>IF(A147="","",SUMIFS('入出庫'!$E$5:$E$1004,'入出庫'!$B$5:$B$1004,A147,'入出庫'!$D$5:$D$1004,"入庫"))</f>
      </c>
      <c r="J147" s="10">
        <f>IF(A147="","",SUMIFS('入出庫'!$E$5:$E$1004,'入出庫'!$B$5:$B$1004,A147,'入出庫'!$D$5:$D$1004,"出庫"))</f>
      </c>
      <c r="K147" s="10">
        <f>IF(A147="","",N(H147)+I147-J147)</f>
      </c>
      <c r="L147" s="9"/>
      <c r="M147" s="11"/>
      <c r="N147" s="9"/>
      <c r="O147" s="12">
        <f>IF(A147="","",IF(AND(ISNUMBER(M147),ISNUMBER(N147)),ROUNDUP(M147*N147,0)+N(L147),IF(ISNUMBER(L147),L147,"")))</f>
      </c>
      <c r="P147" s="9"/>
      <c r="Q147" s="10">
        <f>IF(AND(ISNUMBER(K147),ISNUMBER(O147),ISNUMBER(P147)),IF(K147&lt;=O147,MAX(P147-K147,0),""),"")</f>
      </c>
      <c r="R147" s="13"/>
      <c r="S147" s="14">
        <f>IF(AND(ISNUMBER(K147),ISNUMBER(R147)),K147*R147,"")</f>
      </c>
      <c r="T147" s="10">
        <f>IF(ISNUMBER(K147),IF(K147&lt;=0,"欠品",IF(ISNUMBER(O147),IF(K147&lt;=O147,"要発注","OK"),"OK")),"")</f>
      </c>
      <c r="U147" s="9"/>
    </row>
    <row r="148" spans="1:21" x14ac:dyDescent="0.25">
      <c r="A148" s="9"/>
      <c r="B148" s="9"/>
      <c r="C148" s="9"/>
      <c r="D148" s="9"/>
      <c r="E148" s="9"/>
      <c r="F148" s="9"/>
      <c r="G148" s="9"/>
      <c r="H148" s="9"/>
      <c r="I148" s="10">
        <f>IF(A148="","",SUMIFS('入出庫'!$E$5:$E$1004,'入出庫'!$B$5:$B$1004,A148,'入出庫'!$D$5:$D$1004,"入庫"))</f>
      </c>
      <c r="J148" s="10">
        <f>IF(A148="","",SUMIFS('入出庫'!$E$5:$E$1004,'入出庫'!$B$5:$B$1004,A148,'入出庫'!$D$5:$D$1004,"出庫"))</f>
      </c>
      <c r="K148" s="10">
        <f>IF(A148="","",N(H148)+I148-J148)</f>
      </c>
      <c r="L148" s="9"/>
      <c r="M148" s="11"/>
      <c r="N148" s="9"/>
      <c r="O148" s="12">
        <f>IF(A148="","",IF(AND(ISNUMBER(M148),ISNUMBER(N148)),ROUNDUP(M148*N148,0)+N(L148),IF(ISNUMBER(L148),L148,"")))</f>
      </c>
      <c r="P148" s="9"/>
      <c r="Q148" s="10">
        <f>IF(AND(ISNUMBER(K148),ISNUMBER(O148),ISNUMBER(P148)),IF(K148&lt;=O148,MAX(P148-K148,0),""),"")</f>
      </c>
      <c r="R148" s="13"/>
      <c r="S148" s="14">
        <f>IF(AND(ISNUMBER(K148),ISNUMBER(R148)),K148*R148,"")</f>
      </c>
      <c r="T148" s="10">
        <f>IF(ISNUMBER(K148),IF(K148&lt;=0,"欠品",IF(ISNUMBER(O148),IF(K148&lt;=O148,"要発注","OK"),"OK")),"")</f>
      </c>
      <c r="U148" s="9"/>
    </row>
    <row r="149" spans="1:21" x14ac:dyDescent="0.25">
      <c r="A149" s="9"/>
      <c r="B149" s="9"/>
      <c r="C149" s="9"/>
      <c r="D149" s="9"/>
      <c r="E149" s="9"/>
      <c r="F149" s="9"/>
      <c r="G149" s="9"/>
      <c r="H149" s="9"/>
      <c r="I149" s="10">
        <f>IF(A149="","",SUMIFS('入出庫'!$E$5:$E$1004,'入出庫'!$B$5:$B$1004,A149,'入出庫'!$D$5:$D$1004,"入庫"))</f>
      </c>
      <c r="J149" s="10">
        <f>IF(A149="","",SUMIFS('入出庫'!$E$5:$E$1004,'入出庫'!$B$5:$B$1004,A149,'入出庫'!$D$5:$D$1004,"出庫"))</f>
      </c>
      <c r="K149" s="10">
        <f>IF(A149="","",N(H149)+I149-J149)</f>
      </c>
      <c r="L149" s="9"/>
      <c r="M149" s="11"/>
      <c r="N149" s="9"/>
      <c r="O149" s="12">
        <f>IF(A149="","",IF(AND(ISNUMBER(M149),ISNUMBER(N149)),ROUNDUP(M149*N149,0)+N(L149),IF(ISNUMBER(L149),L149,"")))</f>
      </c>
      <c r="P149" s="9"/>
      <c r="Q149" s="10">
        <f>IF(AND(ISNUMBER(K149),ISNUMBER(O149),ISNUMBER(P149)),IF(K149&lt;=O149,MAX(P149-K149,0),""),"")</f>
      </c>
      <c r="R149" s="13"/>
      <c r="S149" s="14">
        <f>IF(AND(ISNUMBER(K149),ISNUMBER(R149)),K149*R149,"")</f>
      </c>
      <c r="T149" s="10">
        <f>IF(ISNUMBER(K149),IF(K149&lt;=0,"欠品",IF(ISNUMBER(O149),IF(K149&lt;=O149,"要発注","OK"),"OK")),"")</f>
      </c>
      <c r="U149" s="9"/>
    </row>
    <row r="150" spans="1:21" x14ac:dyDescent="0.25">
      <c r="A150" s="9"/>
      <c r="B150" s="9"/>
      <c r="C150" s="9"/>
      <c r="D150" s="9"/>
      <c r="E150" s="9"/>
      <c r="F150" s="9"/>
      <c r="G150" s="9"/>
      <c r="H150" s="9"/>
      <c r="I150" s="10">
        <f>IF(A150="","",SUMIFS('入出庫'!$E$5:$E$1004,'入出庫'!$B$5:$B$1004,A150,'入出庫'!$D$5:$D$1004,"入庫"))</f>
      </c>
      <c r="J150" s="10">
        <f>IF(A150="","",SUMIFS('入出庫'!$E$5:$E$1004,'入出庫'!$B$5:$B$1004,A150,'入出庫'!$D$5:$D$1004,"出庫"))</f>
      </c>
      <c r="K150" s="10">
        <f>IF(A150="","",N(H150)+I150-J150)</f>
      </c>
      <c r="L150" s="9"/>
      <c r="M150" s="11"/>
      <c r="N150" s="9"/>
      <c r="O150" s="12">
        <f>IF(A150="","",IF(AND(ISNUMBER(M150),ISNUMBER(N150)),ROUNDUP(M150*N150,0)+N(L150),IF(ISNUMBER(L150),L150,"")))</f>
      </c>
      <c r="P150" s="9"/>
      <c r="Q150" s="10">
        <f>IF(AND(ISNUMBER(K150),ISNUMBER(O150),ISNUMBER(P150)),IF(K150&lt;=O150,MAX(P150-K150,0),""),"")</f>
      </c>
      <c r="R150" s="13"/>
      <c r="S150" s="14">
        <f>IF(AND(ISNUMBER(K150),ISNUMBER(R150)),K150*R150,"")</f>
      </c>
      <c r="T150" s="10">
        <f>IF(ISNUMBER(K150),IF(K150&lt;=0,"欠品",IF(ISNUMBER(O150),IF(K150&lt;=O150,"要発注","OK"),"OK")),"")</f>
      </c>
      <c r="U150" s="9"/>
    </row>
    <row r="151" spans="1:21" x14ac:dyDescent="0.25">
      <c r="A151" s="9"/>
      <c r="B151" s="9"/>
      <c r="C151" s="9"/>
      <c r="D151" s="9"/>
      <c r="E151" s="9"/>
      <c r="F151" s="9"/>
      <c r="G151" s="9"/>
      <c r="H151" s="9"/>
      <c r="I151" s="10">
        <f>IF(A151="","",SUMIFS('入出庫'!$E$5:$E$1004,'入出庫'!$B$5:$B$1004,A151,'入出庫'!$D$5:$D$1004,"入庫"))</f>
      </c>
      <c r="J151" s="10">
        <f>IF(A151="","",SUMIFS('入出庫'!$E$5:$E$1004,'入出庫'!$B$5:$B$1004,A151,'入出庫'!$D$5:$D$1004,"出庫"))</f>
      </c>
      <c r="K151" s="10">
        <f>IF(A151="","",N(H151)+I151-J151)</f>
      </c>
      <c r="L151" s="9"/>
      <c r="M151" s="11"/>
      <c r="N151" s="9"/>
      <c r="O151" s="12">
        <f>IF(A151="","",IF(AND(ISNUMBER(M151),ISNUMBER(N151)),ROUNDUP(M151*N151,0)+N(L151),IF(ISNUMBER(L151),L151,"")))</f>
      </c>
      <c r="P151" s="9"/>
      <c r="Q151" s="10">
        <f>IF(AND(ISNUMBER(K151),ISNUMBER(O151),ISNUMBER(P151)),IF(K151&lt;=O151,MAX(P151-K151,0),""),"")</f>
      </c>
      <c r="R151" s="13"/>
      <c r="S151" s="14">
        <f>IF(AND(ISNUMBER(K151),ISNUMBER(R151)),K151*R151,"")</f>
      </c>
      <c r="T151" s="10">
        <f>IF(ISNUMBER(K151),IF(K151&lt;=0,"欠品",IF(ISNUMBER(O151),IF(K151&lt;=O151,"要発注","OK"),"OK")),"")</f>
      </c>
      <c r="U151" s="9"/>
    </row>
    <row r="152" spans="1:21" x14ac:dyDescent="0.25">
      <c r="A152" s="9"/>
      <c r="B152" s="9"/>
      <c r="C152" s="9"/>
      <c r="D152" s="9"/>
      <c r="E152" s="9"/>
      <c r="F152" s="9"/>
      <c r="G152" s="9"/>
      <c r="H152" s="9"/>
      <c r="I152" s="10">
        <f>IF(A152="","",SUMIFS('入出庫'!$E$5:$E$1004,'入出庫'!$B$5:$B$1004,A152,'入出庫'!$D$5:$D$1004,"入庫"))</f>
      </c>
      <c r="J152" s="10">
        <f>IF(A152="","",SUMIFS('入出庫'!$E$5:$E$1004,'入出庫'!$B$5:$B$1004,A152,'入出庫'!$D$5:$D$1004,"出庫"))</f>
      </c>
      <c r="K152" s="10">
        <f>IF(A152="","",N(H152)+I152-J152)</f>
      </c>
      <c r="L152" s="9"/>
      <c r="M152" s="11"/>
      <c r="N152" s="9"/>
      <c r="O152" s="12">
        <f>IF(A152="","",IF(AND(ISNUMBER(M152),ISNUMBER(N152)),ROUNDUP(M152*N152,0)+N(L152),IF(ISNUMBER(L152),L152,"")))</f>
      </c>
      <c r="P152" s="9"/>
      <c r="Q152" s="10">
        <f>IF(AND(ISNUMBER(K152),ISNUMBER(O152),ISNUMBER(P152)),IF(K152&lt;=O152,MAX(P152-K152,0),""),"")</f>
      </c>
      <c r="R152" s="13"/>
      <c r="S152" s="14">
        <f>IF(AND(ISNUMBER(K152),ISNUMBER(R152)),K152*R152,"")</f>
      </c>
      <c r="T152" s="10">
        <f>IF(ISNUMBER(K152),IF(K152&lt;=0,"欠品",IF(ISNUMBER(O152),IF(K152&lt;=O152,"要発注","OK"),"OK")),"")</f>
      </c>
      <c r="U152" s="9"/>
    </row>
    <row r="153" spans="1:21" x14ac:dyDescent="0.25">
      <c r="A153" s="9"/>
      <c r="B153" s="9"/>
      <c r="C153" s="9"/>
      <c r="D153" s="9"/>
      <c r="E153" s="9"/>
      <c r="F153" s="9"/>
      <c r="G153" s="9"/>
      <c r="H153" s="9"/>
      <c r="I153" s="10">
        <f>IF(A153="","",SUMIFS('入出庫'!$E$5:$E$1004,'入出庫'!$B$5:$B$1004,A153,'入出庫'!$D$5:$D$1004,"入庫"))</f>
      </c>
      <c r="J153" s="10">
        <f>IF(A153="","",SUMIFS('入出庫'!$E$5:$E$1004,'入出庫'!$B$5:$B$1004,A153,'入出庫'!$D$5:$D$1004,"出庫"))</f>
      </c>
      <c r="K153" s="10">
        <f>IF(A153="","",N(H153)+I153-J153)</f>
      </c>
      <c r="L153" s="9"/>
      <c r="M153" s="11"/>
      <c r="N153" s="9"/>
      <c r="O153" s="12">
        <f>IF(A153="","",IF(AND(ISNUMBER(M153),ISNUMBER(N153)),ROUNDUP(M153*N153,0)+N(L153),IF(ISNUMBER(L153),L153,"")))</f>
      </c>
      <c r="P153" s="9"/>
      <c r="Q153" s="10">
        <f>IF(AND(ISNUMBER(K153),ISNUMBER(O153),ISNUMBER(P153)),IF(K153&lt;=O153,MAX(P153-K153,0),""),"")</f>
      </c>
      <c r="R153" s="13"/>
      <c r="S153" s="14">
        <f>IF(AND(ISNUMBER(K153),ISNUMBER(R153)),K153*R153,"")</f>
      </c>
      <c r="T153" s="10">
        <f>IF(ISNUMBER(K153),IF(K153&lt;=0,"欠品",IF(ISNUMBER(O153),IF(K153&lt;=O153,"要発注","OK"),"OK")),"")</f>
      </c>
      <c r="U153" s="9"/>
    </row>
    <row r="154" spans="1:21" x14ac:dyDescent="0.25">
      <c r="A154" s="9"/>
      <c r="B154" s="9"/>
      <c r="C154" s="9"/>
      <c r="D154" s="9"/>
      <c r="E154" s="9"/>
      <c r="F154" s="9"/>
      <c r="G154" s="9"/>
      <c r="H154" s="9"/>
      <c r="I154" s="10">
        <f>IF(A154="","",SUMIFS('入出庫'!$E$5:$E$1004,'入出庫'!$B$5:$B$1004,A154,'入出庫'!$D$5:$D$1004,"入庫"))</f>
      </c>
      <c r="J154" s="10">
        <f>IF(A154="","",SUMIFS('入出庫'!$E$5:$E$1004,'入出庫'!$B$5:$B$1004,A154,'入出庫'!$D$5:$D$1004,"出庫"))</f>
      </c>
      <c r="K154" s="10">
        <f>IF(A154="","",N(H154)+I154-J154)</f>
      </c>
      <c r="L154" s="9"/>
      <c r="M154" s="11"/>
      <c r="N154" s="9"/>
      <c r="O154" s="12">
        <f>IF(A154="","",IF(AND(ISNUMBER(M154),ISNUMBER(N154)),ROUNDUP(M154*N154,0)+N(L154),IF(ISNUMBER(L154),L154,"")))</f>
      </c>
      <c r="P154" s="9"/>
      <c r="Q154" s="10">
        <f>IF(AND(ISNUMBER(K154),ISNUMBER(O154),ISNUMBER(P154)),IF(K154&lt;=O154,MAX(P154-K154,0),""),"")</f>
      </c>
      <c r="R154" s="13"/>
      <c r="S154" s="14">
        <f>IF(AND(ISNUMBER(K154),ISNUMBER(R154)),K154*R154,"")</f>
      </c>
      <c r="T154" s="10">
        <f>IF(ISNUMBER(K154),IF(K154&lt;=0,"欠品",IF(ISNUMBER(O154),IF(K154&lt;=O154,"要発注","OK"),"OK")),"")</f>
      </c>
      <c r="U154" s="9"/>
    </row>
    <row r="155" spans="1:21" x14ac:dyDescent="0.25">
      <c r="A155" s="9"/>
      <c r="B155" s="9"/>
      <c r="C155" s="9"/>
      <c r="D155" s="9"/>
      <c r="E155" s="9"/>
      <c r="F155" s="9"/>
      <c r="G155" s="9"/>
      <c r="H155" s="9"/>
      <c r="I155" s="10">
        <f>IF(A155="","",SUMIFS('入出庫'!$E$5:$E$1004,'入出庫'!$B$5:$B$1004,A155,'入出庫'!$D$5:$D$1004,"入庫"))</f>
      </c>
      <c r="J155" s="10">
        <f>IF(A155="","",SUMIFS('入出庫'!$E$5:$E$1004,'入出庫'!$B$5:$B$1004,A155,'入出庫'!$D$5:$D$1004,"出庫"))</f>
      </c>
      <c r="K155" s="10">
        <f>IF(A155="","",N(H155)+I155-J155)</f>
      </c>
      <c r="L155" s="9"/>
      <c r="M155" s="11"/>
      <c r="N155" s="9"/>
      <c r="O155" s="12">
        <f>IF(A155="","",IF(AND(ISNUMBER(M155),ISNUMBER(N155)),ROUNDUP(M155*N155,0)+N(L155),IF(ISNUMBER(L155),L155,"")))</f>
      </c>
      <c r="P155" s="9"/>
      <c r="Q155" s="10">
        <f>IF(AND(ISNUMBER(K155),ISNUMBER(O155),ISNUMBER(P155)),IF(K155&lt;=O155,MAX(P155-K155,0),""),"")</f>
      </c>
      <c r="R155" s="13"/>
      <c r="S155" s="14">
        <f>IF(AND(ISNUMBER(K155),ISNUMBER(R155)),K155*R155,"")</f>
      </c>
      <c r="T155" s="10">
        <f>IF(ISNUMBER(K155),IF(K155&lt;=0,"欠品",IF(ISNUMBER(O155),IF(K155&lt;=O155,"要発注","OK"),"OK")),"")</f>
      </c>
      <c r="U155" s="9"/>
    </row>
    <row r="156" spans="1:21" x14ac:dyDescent="0.25">
      <c r="A156" s="9"/>
      <c r="B156" s="9"/>
      <c r="C156" s="9"/>
      <c r="D156" s="9"/>
      <c r="E156" s="9"/>
      <c r="F156" s="9"/>
      <c r="G156" s="9"/>
      <c r="H156" s="9"/>
      <c r="I156" s="10">
        <f>IF(A156="","",SUMIFS('入出庫'!$E$5:$E$1004,'入出庫'!$B$5:$B$1004,A156,'入出庫'!$D$5:$D$1004,"入庫"))</f>
      </c>
      <c r="J156" s="10">
        <f>IF(A156="","",SUMIFS('入出庫'!$E$5:$E$1004,'入出庫'!$B$5:$B$1004,A156,'入出庫'!$D$5:$D$1004,"出庫"))</f>
      </c>
      <c r="K156" s="10">
        <f>IF(A156="","",N(H156)+I156-J156)</f>
      </c>
      <c r="L156" s="9"/>
      <c r="M156" s="11"/>
      <c r="N156" s="9"/>
      <c r="O156" s="12">
        <f>IF(A156="","",IF(AND(ISNUMBER(M156),ISNUMBER(N156)),ROUNDUP(M156*N156,0)+N(L156),IF(ISNUMBER(L156),L156,"")))</f>
      </c>
      <c r="P156" s="9"/>
      <c r="Q156" s="10">
        <f>IF(AND(ISNUMBER(K156),ISNUMBER(O156),ISNUMBER(P156)),IF(K156&lt;=O156,MAX(P156-K156,0),""),"")</f>
      </c>
      <c r="R156" s="13"/>
      <c r="S156" s="14">
        <f>IF(AND(ISNUMBER(K156),ISNUMBER(R156)),K156*R156,"")</f>
      </c>
      <c r="T156" s="10">
        <f>IF(ISNUMBER(K156),IF(K156&lt;=0,"欠品",IF(ISNUMBER(O156),IF(K156&lt;=O156,"要発注","OK"),"OK")),"")</f>
      </c>
      <c r="U156" s="9"/>
    </row>
    <row r="157" spans="1:21" x14ac:dyDescent="0.25">
      <c r="A157" s="9"/>
      <c r="B157" s="9"/>
      <c r="C157" s="9"/>
      <c r="D157" s="9"/>
      <c r="E157" s="9"/>
      <c r="F157" s="9"/>
      <c r="G157" s="9"/>
      <c r="H157" s="9"/>
      <c r="I157" s="10">
        <f>IF(A157="","",SUMIFS('入出庫'!$E$5:$E$1004,'入出庫'!$B$5:$B$1004,A157,'入出庫'!$D$5:$D$1004,"入庫"))</f>
      </c>
      <c r="J157" s="10">
        <f>IF(A157="","",SUMIFS('入出庫'!$E$5:$E$1004,'入出庫'!$B$5:$B$1004,A157,'入出庫'!$D$5:$D$1004,"出庫"))</f>
      </c>
      <c r="K157" s="10">
        <f>IF(A157="","",N(H157)+I157-J157)</f>
      </c>
      <c r="L157" s="9"/>
      <c r="M157" s="11"/>
      <c r="N157" s="9"/>
      <c r="O157" s="12">
        <f>IF(A157="","",IF(AND(ISNUMBER(M157),ISNUMBER(N157)),ROUNDUP(M157*N157,0)+N(L157),IF(ISNUMBER(L157),L157,"")))</f>
      </c>
      <c r="P157" s="9"/>
      <c r="Q157" s="10">
        <f>IF(AND(ISNUMBER(K157),ISNUMBER(O157),ISNUMBER(P157)),IF(K157&lt;=O157,MAX(P157-K157,0),""),"")</f>
      </c>
      <c r="R157" s="13"/>
      <c r="S157" s="14">
        <f>IF(AND(ISNUMBER(K157),ISNUMBER(R157)),K157*R157,"")</f>
      </c>
      <c r="T157" s="10">
        <f>IF(ISNUMBER(K157),IF(K157&lt;=0,"欠品",IF(ISNUMBER(O157),IF(K157&lt;=O157,"要発注","OK"),"OK")),"")</f>
      </c>
      <c r="U157" s="9"/>
    </row>
    <row r="158" spans="1:21" x14ac:dyDescent="0.25">
      <c r="A158" s="9"/>
      <c r="B158" s="9"/>
      <c r="C158" s="9"/>
      <c r="D158" s="9"/>
      <c r="E158" s="9"/>
      <c r="F158" s="9"/>
      <c r="G158" s="9"/>
      <c r="H158" s="9"/>
      <c r="I158" s="10">
        <f>IF(A158="","",SUMIFS('入出庫'!$E$5:$E$1004,'入出庫'!$B$5:$B$1004,A158,'入出庫'!$D$5:$D$1004,"入庫"))</f>
      </c>
      <c r="J158" s="10">
        <f>IF(A158="","",SUMIFS('入出庫'!$E$5:$E$1004,'入出庫'!$B$5:$B$1004,A158,'入出庫'!$D$5:$D$1004,"出庫"))</f>
      </c>
      <c r="K158" s="10">
        <f>IF(A158="","",N(H158)+I158-J158)</f>
      </c>
      <c r="L158" s="9"/>
      <c r="M158" s="11"/>
      <c r="N158" s="9"/>
      <c r="O158" s="12">
        <f>IF(A158="","",IF(AND(ISNUMBER(M158),ISNUMBER(N158)),ROUNDUP(M158*N158,0)+N(L158),IF(ISNUMBER(L158),L158,"")))</f>
      </c>
      <c r="P158" s="9"/>
      <c r="Q158" s="10">
        <f>IF(AND(ISNUMBER(K158),ISNUMBER(O158),ISNUMBER(P158)),IF(K158&lt;=O158,MAX(P158-K158,0),""),"")</f>
      </c>
      <c r="R158" s="13"/>
      <c r="S158" s="14">
        <f>IF(AND(ISNUMBER(K158),ISNUMBER(R158)),K158*R158,"")</f>
      </c>
      <c r="T158" s="10">
        <f>IF(ISNUMBER(K158),IF(K158&lt;=0,"欠品",IF(ISNUMBER(O158),IF(K158&lt;=O158,"要発注","OK"),"OK")),"")</f>
      </c>
      <c r="U158" s="9"/>
    </row>
    <row r="159" spans="1:21" x14ac:dyDescent="0.25">
      <c r="A159" s="9"/>
      <c r="B159" s="9"/>
      <c r="C159" s="9"/>
      <c r="D159" s="9"/>
      <c r="E159" s="9"/>
      <c r="F159" s="9"/>
      <c r="G159" s="9"/>
      <c r="H159" s="9"/>
      <c r="I159" s="10">
        <f>IF(A159="","",SUMIFS('入出庫'!$E$5:$E$1004,'入出庫'!$B$5:$B$1004,A159,'入出庫'!$D$5:$D$1004,"入庫"))</f>
      </c>
      <c r="J159" s="10">
        <f>IF(A159="","",SUMIFS('入出庫'!$E$5:$E$1004,'入出庫'!$B$5:$B$1004,A159,'入出庫'!$D$5:$D$1004,"出庫"))</f>
      </c>
      <c r="K159" s="10">
        <f>IF(A159="","",N(H159)+I159-J159)</f>
      </c>
      <c r="L159" s="9"/>
      <c r="M159" s="11"/>
      <c r="N159" s="9"/>
      <c r="O159" s="12">
        <f>IF(A159="","",IF(AND(ISNUMBER(M159),ISNUMBER(N159)),ROUNDUP(M159*N159,0)+N(L159),IF(ISNUMBER(L159),L159,"")))</f>
      </c>
      <c r="P159" s="9"/>
      <c r="Q159" s="10">
        <f>IF(AND(ISNUMBER(K159),ISNUMBER(O159),ISNUMBER(P159)),IF(K159&lt;=O159,MAX(P159-K159,0),""),"")</f>
      </c>
      <c r="R159" s="13"/>
      <c r="S159" s="14">
        <f>IF(AND(ISNUMBER(K159),ISNUMBER(R159)),K159*R159,"")</f>
      </c>
      <c r="T159" s="10">
        <f>IF(ISNUMBER(K159),IF(K159&lt;=0,"欠品",IF(ISNUMBER(O159),IF(K159&lt;=O159,"要発注","OK"),"OK")),"")</f>
      </c>
      <c r="U159" s="9"/>
    </row>
    <row r="160" spans="1:21" x14ac:dyDescent="0.25">
      <c r="A160" s="9"/>
      <c r="B160" s="9"/>
      <c r="C160" s="9"/>
      <c r="D160" s="9"/>
      <c r="E160" s="9"/>
      <c r="F160" s="9"/>
      <c r="G160" s="9"/>
      <c r="H160" s="9"/>
      <c r="I160" s="10">
        <f>IF(A160="","",SUMIFS('入出庫'!$E$5:$E$1004,'入出庫'!$B$5:$B$1004,A160,'入出庫'!$D$5:$D$1004,"入庫"))</f>
      </c>
      <c r="J160" s="10">
        <f>IF(A160="","",SUMIFS('入出庫'!$E$5:$E$1004,'入出庫'!$B$5:$B$1004,A160,'入出庫'!$D$5:$D$1004,"出庫"))</f>
      </c>
      <c r="K160" s="10">
        <f>IF(A160="","",N(H160)+I160-J160)</f>
      </c>
      <c r="L160" s="9"/>
      <c r="M160" s="11"/>
      <c r="N160" s="9"/>
      <c r="O160" s="12">
        <f>IF(A160="","",IF(AND(ISNUMBER(M160),ISNUMBER(N160)),ROUNDUP(M160*N160,0)+N(L160),IF(ISNUMBER(L160),L160,"")))</f>
      </c>
      <c r="P160" s="9"/>
      <c r="Q160" s="10">
        <f>IF(AND(ISNUMBER(K160),ISNUMBER(O160),ISNUMBER(P160)),IF(K160&lt;=O160,MAX(P160-K160,0),""),"")</f>
      </c>
      <c r="R160" s="13"/>
      <c r="S160" s="14">
        <f>IF(AND(ISNUMBER(K160),ISNUMBER(R160)),K160*R160,"")</f>
      </c>
      <c r="T160" s="10">
        <f>IF(ISNUMBER(K160),IF(K160&lt;=0,"欠品",IF(ISNUMBER(O160),IF(K160&lt;=O160,"要発注","OK"),"OK")),"")</f>
      </c>
      <c r="U160" s="9"/>
    </row>
    <row r="161" spans="1:21" x14ac:dyDescent="0.25">
      <c r="A161" s="9"/>
      <c r="B161" s="9"/>
      <c r="C161" s="9"/>
      <c r="D161" s="9"/>
      <c r="E161" s="9"/>
      <c r="F161" s="9"/>
      <c r="G161" s="9"/>
      <c r="H161" s="9"/>
      <c r="I161" s="10">
        <f>IF(A161="","",SUMIFS('入出庫'!$E$5:$E$1004,'入出庫'!$B$5:$B$1004,A161,'入出庫'!$D$5:$D$1004,"入庫"))</f>
      </c>
      <c r="J161" s="10">
        <f>IF(A161="","",SUMIFS('入出庫'!$E$5:$E$1004,'入出庫'!$B$5:$B$1004,A161,'入出庫'!$D$5:$D$1004,"出庫"))</f>
      </c>
      <c r="K161" s="10">
        <f>IF(A161="","",N(H161)+I161-J161)</f>
      </c>
      <c r="L161" s="9"/>
      <c r="M161" s="11"/>
      <c r="N161" s="9"/>
      <c r="O161" s="12">
        <f>IF(A161="","",IF(AND(ISNUMBER(M161),ISNUMBER(N161)),ROUNDUP(M161*N161,0)+N(L161),IF(ISNUMBER(L161),L161,"")))</f>
      </c>
      <c r="P161" s="9"/>
      <c r="Q161" s="10">
        <f>IF(AND(ISNUMBER(K161),ISNUMBER(O161),ISNUMBER(P161)),IF(K161&lt;=O161,MAX(P161-K161,0),""),"")</f>
      </c>
      <c r="R161" s="13"/>
      <c r="S161" s="14">
        <f>IF(AND(ISNUMBER(K161),ISNUMBER(R161)),K161*R161,"")</f>
      </c>
      <c r="T161" s="10">
        <f>IF(ISNUMBER(K161),IF(K161&lt;=0,"欠品",IF(ISNUMBER(O161),IF(K161&lt;=O161,"要発注","OK"),"OK")),"")</f>
      </c>
      <c r="U161" s="9"/>
    </row>
    <row r="162" spans="1:21" x14ac:dyDescent="0.25">
      <c r="A162" s="9"/>
      <c r="B162" s="9"/>
      <c r="C162" s="9"/>
      <c r="D162" s="9"/>
      <c r="E162" s="9"/>
      <c r="F162" s="9"/>
      <c r="G162" s="9"/>
      <c r="H162" s="9"/>
      <c r="I162" s="10">
        <f>IF(A162="","",SUMIFS('入出庫'!$E$5:$E$1004,'入出庫'!$B$5:$B$1004,A162,'入出庫'!$D$5:$D$1004,"入庫"))</f>
      </c>
      <c r="J162" s="10">
        <f>IF(A162="","",SUMIFS('入出庫'!$E$5:$E$1004,'入出庫'!$B$5:$B$1004,A162,'入出庫'!$D$5:$D$1004,"出庫"))</f>
      </c>
      <c r="K162" s="10">
        <f>IF(A162="","",N(H162)+I162-J162)</f>
      </c>
      <c r="L162" s="9"/>
      <c r="M162" s="11"/>
      <c r="N162" s="9"/>
      <c r="O162" s="12">
        <f>IF(A162="","",IF(AND(ISNUMBER(M162),ISNUMBER(N162)),ROUNDUP(M162*N162,0)+N(L162),IF(ISNUMBER(L162),L162,"")))</f>
      </c>
      <c r="P162" s="9"/>
      <c r="Q162" s="10">
        <f>IF(AND(ISNUMBER(K162),ISNUMBER(O162),ISNUMBER(P162)),IF(K162&lt;=O162,MAX(P162-K162,0),""),"")</f>
      </c>
      <c r="R162" s="13"/>
      <c r="S162" s="14">
        <f>IF(AND(ISNUMBER(K162),ISNUMBER(R162)),K162*R162,"")</f>
      </c>
      <c r="T162" s="10">
        <f>IF(ISNUMBER(K162),IF(K162&lt;=0,"欠品",IF(ISNUMBER(O162),IF(K162&lt;=O162,"要発注","OK"),"OK")),"")</f>
      </c>
      <c r="U162" s="9"/>
    </row>
    <row r="163" spans="1:21" x14ac:dyDescent="0.25">
      <c r="A163" s="9"/>
      <c r="B163" s="9"/>
      <c r="C163" s="9"/>
      <c r="D163" s="9"/>
      <c r="E163" s="9"/>
      <c r="F163" s="9"/>
      <c r="G163" s="9"/>
      <c r="H163" s="9"/>
      <c r="I163" s="10">
        <f>IF(A163="","",SUMIFS('入出庫'!$E$5:$E$1004,'入出庫'!$B$5:$B$1004,A163,'入出庫'!$D$5:$D$1004,"入庫"))</f>
      </c>
      <c r="J163" s="10">
        <f>IF(A163="","",SUMIFS('入出庫'!$E$5:$E$1004,'入出庫'!$B$5:$B$1004,A163,'入出庫'!$D$5:$D$1004,"出庫"))</f>
      </c>
      <c r="K163" s="10">
        <f>IF(A163="","",N(H163)+I163-J163)</f>
      </c>
      <c r="L163" s="9"/>
      <c r="M163" s="11"/>
      <c r="N163" s="9"/>
      <c r="O163" s="12">
        <f>IF(A163="","",IF(AND(ISNUMBER(M163),ISNUMBER(N163)),ROUNDUP(M163*N163,0)+N(L163),IF(ISNUMBER(L163),L163,"")))</f>
      </c>
      <c r="P163" s="9"/>
      <c r="Q163" s="10">
        <f>IF(AND(ISNUMBER(K163),ISNUMBER(O163),ISNUMBER(P163)),IF(K163&lt;=O163,MAX(P163-K163,0),""),"")</f>
      </c>
      <c r="R163" s="13"/>
      <c r="S163" s="14">
        <f>IF(AND(ISNUMBER(K163),ISNUMBER(R163)),K163*R163,"")</f>
      </c>
      <c r="T163" s="10">
        <f>IF(ISNUMBER(K163),IF(K163&lt;=0,"欠品",IF(ISNUMBER(O163),IF(K163&lt;=O163,"要発注","OK"),"OK")),"")</f>
      </c>
      <c r="U163" s="9"/>
    </row>
    <row r="164" spans="1:21" x14ac:dyDescent="0.25">
      <c r="A164" s="9"/>
      <c r="B164" s="9"/>
      <c r="C164" s="9"/>
      <c r="D164" s="9"/>
      <c r="E164" s="9"/>
      <c r="F164" s="9"/>
      <c r="G164" s="9"/>
      <c r="H164" s="9"/>
      <c r="I164" s="10">
        <f>IF(A164="","",SUMIFS('入出庫'!$E$5:$E$1004,'入出庫'!$B$5:$B$1004,A164,'入出庫'!$D$5:$D$1004,"入庫"))</f>
      </c>
      <c r="J164" s="10">
        <f>IF(A164="","",SUMIFS('入出庫'!$E$5:$E$1004,'入出庫'!$B$5:$B$1004,A164,'入出庫'!$D$5:$D$1004,"出庫"))</f>
      </c>
      <c r="K164" s="10">
        <f>IF(A164="","",N(H164)+I164-J164)</f>
      </c>
      <c r="L164" s="9"/>
      <c r="M164" s="11"/>
      <c r="N164" s="9"/>
      <c r="O164" s="12">
        <f>IF(A164="","",IF(AND(ISNUMBER(M164),ISNUMBER(N164)),ROUNDUP(M164*N164,0)+N(L164),IF(ISNUMBER(L164),L164,"")))</f>
      </c>
      <c r="P164" s="9"/>
      <c r="Q164" s="10">
        <f>IF(AND(ISNUMBER(K164),ISNUMBER(O164),ISNUMBER(P164)),IF(K164&lt;=O164,MAX(P164-K164,0),""),"")</f>
      </c>
      <c r="R164" s="13"/>
      <c r="S164" s="14">
        <f>IF(AND(ISNUMBER(K164),ISNUMBER(R164)),K164*R164,"")</f>
      </c>
      <c r="T164" s="10">
        <f>IF(ISNUMBER(K164),IF(K164&lt;=0,"欠品",IF(ISNUMBER(O164),IF(K164&lt;=O164,"要発注","OK"),"OK")),"")</f>
      </c>
      <c r="U164" s="9"/>
    </row>
    <row r="165" spans="1:21" x14ac:dyDescent="0.25">
      <c r="A165" s="9"/>
      <c r="B165" s="9"/>
      <c r="C165" s="9"/>
      <c r="D165" s="9"/>
      <c r="E165" s="9"/>
      <c r="F165" s="9"/>
      <c r="G165" s="9"/>
      <c r="H165" s="9"/>
      <c r="I165" s="10">
        <f>IF(A165="","",SUMIFS('入出庫'!$E$5:$E$1004,'入出庫'!$B$5:$B$1004,A165,'入出庫'!$D$5:$D$1004,"入庫"))</f>
      </c>
      <c r="J165" s="10">
        <f>IF(A165="","",SUMIFS('入出庫'!$E$5:$E$1004,'入出庫'!$B$5:$B$1004,A165,'入出庫'!$D$5:$D$1004,"出庫"))</f>
      </c>
      <c r="K165" s="10">
        <f>IF(A165="","",N(H165)+I165-J165)</f>
      </c>
      <c r="L165" s="9"/>
      <c r="M165" s="11"/>
      <c r="N165" s="9"/>
      <c r="O165" s="12">
        <f>IF(A165="","",IF(AND(ISNUMBER(M165),ISNUMBER(N165)),ROUNDUP(M165*N165,0)+N(L165),IF(ISNUMBER(L165),L165,"")))</f>
      </c>
      <c r="P165" s="9"/>
      <c r="Q165" s="10">
        <f>IF(AND(ISNUMBER(K165),ISNUMBER(O165),ISNUMBER(P165)),IF(K165&lt;=O165,MAX(P165-K165,0),""),"")</f>
      </c>
      <c r="R165" s="13"/>
      <c r="S165" s="14">
        <f>IF(AND(ISNUMBER(K165),ISNUMBER(R165)),K165*R165,"")</f>
      </c>
      <c r="T165" s="10">
        <f>IF(ISNUMBER(K165),IF(K165&lt;=0,"欠品",IF(ISNUMBER(O165),IF(K165&lt;=O165,"要発注","OK"),"OK")),"")</f>
      </c>
      <c r="U165" s="9"/>
    </row>
    <row r="166" spans="1:21" x14ac:dyDescent="0.25">
      <c r="A166" s="9"/>
      <c r="B166" s="9"/>
      <c r="C166" s="9"/>
      <c r="D166" s="9"/>
      <c r="E166" s="9"/>
      <c r="F166" s="9"/>
      <c r="G166" s="9"/>
      <c r="H166" s="9"/>
      <c r="I166" s="10">
        <f>IF(A166="","",SUMIFS('入出庫'!$E$5:$E$1004,'入出庫'!$B$5:$B$1004,A166,'入出庫'!$D$5:$D$1004,"入庫"))</f>
      </c>
      <c r="J166" s="10">
        <f>IF(A166="","",SUMIFS('入出庫'!$E$5:$E$1004,'入出庫'!$B$5:$B$1004,A166,'入出庫'!$D$5:$D$1004,"出庫"))</f>
      </c>
      <c r="K166" s="10">
        <f>IF(A166="","",N(H166)+I166-J166)</f>
      </c>
      <c r="L166" s="9"/>
      <c r="M166" s="11"/>
      <c r="N166" s="9"/>
      <c r="O166" s="12">
        <f>IF(A166="","",IF(AND(ISNUMBER(M166),ISNUMBER(N166)),ROUNDUP(M166*N166,0)+N(L166),IF(ISNUMBER(L166),L166,"")))</f>
      </c>
      <c r="P166" s="9"/>
      <c r="Q166" s="10">
        <f>IF(AND(ISNUMBER(K166),ISNUMBER(O166),ISNUMBER(P166)),IF(K166&lt;=O166,MAX(P166-K166,0),""),"")</f>
      </c>
      <c r="R166" s="13"/>
      <c r="S166" s="14">
        <f>IF(AND(ISNUMBER(K166),ISNUMBER(R166)),K166*R166,"")</f>
      </c>
      <c r="T166" s="10">
        <f>IF(ISNUMBER(K166),IF(K166&lt;=0,"欠品",IF(ISNUMBER(O166),IF(K166&lt;=O166,"要発注","OK"),"OK")),"")</f>
      </c>
      <c r="U166" s="9"/>
    </row>
    <row r="167" spans="1:21" x14ac:dyDescent="0.25">
      <c r="A167" s="9"/>
      <c r="B167" s="9"/>
      <c r="C167" s="9"/>
      <c r="D167" s="9"/>
      <c r="E167" s="9"/>
      <c r="F167" s="9"/>
      <c r="G167" s="9"/>
      <c r="H167" s="9"/>
      <c r="I167" s="10">
        <f>IF(A167="","",SUMIFS('入出庫'!$E$5:$E$1004,'入出庫'!$B$5:$B$1004,A167,'入出庫'!$D$5:$D$1004,"入庫"))</f>
      </c>
      <c r="J167" s="10">
        <f>IF(A167="","",SUMIFS('入出庫'!$E$5:$E$1004,'入出庫'!$B$5:$B$1004,A167,'入出庫'!$D$5:$D$1004,"出庫"))</f>
      </c>
      <c r="K167" s="10">
        <f>IF(A167="","",N(H167)+I167-J167)</f>
      </c>
      <c r="L167" s="9"/>
      <c r="M167" s="11"/>
      <c r="N167" s="9"/>
      <c r="O167" s="12">
        <f>IF(A167="","",IF(AND(ISNUMBER(M167),ISNUMBER(N167)),ROUNDUP(M167*N167,0)+N(L167),IF(ISNUMBER(L167),L167,"")))</f>
      </c>
      <c r="P167" s="9"/>
      <c r="Q167" s="10">
        <f>IF(AND(ISNUMBER(K167),ISNUMBER(O167),ISNUMBER(P167)),IF(K167&lt;=O167,MAX(P167-K167,0),""),"")</f>
      </c>
      <c r="R167" s="13"/>
      <c r="S167" s="14">
        <f>IF(AND(ISNUMBER(K167),ISNUMBER(R167)),K167*R167,"")</f>
      </c>
      <c r="T167" s="10">
        <f>IF(ISNUMBER(K167),IF(K167&lt;=0,"欠品",IF(ISNUMBER(O167),IF(K167&lt;=O167,"要発注","OK"),"OK")),"")</f>
      </c>
      <c r="U167" s="9"/>
    </row>
    <row r="168" spans="1:21" x14ac:dyDescent="0.25">
      <c r="A168" s="9"/>
      <c r="B168" s="9"/>
      <c r="C168" s="9"/>
      <c r="D168" s="9"/>
      <c r="E168" s="9"/>
      <c r="F168" s="9"/>
      <c r="G168" s="9"/>
      <c r="H168" s="9"/>
      <c r="I168" s="10">
        <f>IF(A168="","",SUMIFS('入出庫'!$E$5:$E$1004,'入出庫'!$B$5:$B$1004,A168,'入出庫'!$D$5:$D$1004,"入庫"))</f>
      </c>
      <c r="J168" s="10">
        <f>IF(A168="","",SUMIFS('入出庫'!$E$5:$E$1004,'入出庫'!$B$5:$B$1004,A168,'入出庫'!$D$5:$D$1004,"出庫"))</f>
      </c>
      <c r="K168" s="10">
        <f>IF(A168="","",N(H168)+I168-J168)</f>
      </c>
      <c r="L168" s="9"/>
      <c r="M168" s="11"/>
      <c r="N168" s="9"/>
      <c r="O168" s="12">
        <f>IF(A168="","",IF(AND(ISNUMBER(M168),ISNUMBER(N168)),ROUNDUP(M168*N168,0)+N(L168),IF(ISNUMBER(L168),L168,"")))</f>
      </c>
      <c r="P168" s="9"/>
      <c r="Q168" s="10">
        <f>IF(AND(ISNUMBER(K168),ISNUMBER(O168),ISNUMBER(P168)),IF(K168&lt;=O168,MAX(P168-K168,0),""),"")</f>
      </c>
      <c r="R168" s="13"/>
      <c r="S168" s="14">
        <f>IF(AND(ISNUMBER(K168),ISNUMBER(R168)),K168*R168,"")</f>
      </c>
      <c r="T168" s="10">
        <f>IF(ISNUMBER(K168),IF(K168&lt;=0,"欠品",IF(ISNUMBER(O168),IF(K168&lt;=O168,"要発注","OK"),"OK")),"")</f>
      </c>
      <c r="U168" s="9"/>
    </row>
    <row r="169" spans="1:21" x14ac:dyDescent="0.25">
      <c r="A169" s="9"/>
      <c r="B169" s="9"/>
      <c r="C169" s="9"/>
      <c r="D169" s="9"/>
      <c r="E169" s="9"/>
      <c r="F169" s="9"/>
      <c r="G169" s="9"/>
      <c r="H169" s="9"/>
      <c r="I169" s="10">
        <f>IF(A169="","",SUMIFS('入出庫'!$E$5:$E$1004,'入出庫'!$B$5:$B$1004,A169,'入出庫'!$D$5:$D$1004,"入庫"))</f>
      </c>
      <c r="J169" s="10">
        <f>IF(A169="","",SUMIFS('入出庫'!$E$5:$E$1004,'入出庫'!$B$5:$B$1004,A169,'入出庫'!$D$5:$D$1004,"出庫"))</f>
      </c>
      <c r="K169" s="10">
        <f>IF(A169="","",N(H169)+I169-J169)</f>
      </c>
      <c r="L169" s="9"/>
      <c r="M169" s="11"/>
      <c r="N169" s="9"/>
      <c r="O169" s="12">
        <f>IF(A169="","",IF(AND(ISNUMBER(M169),ISNUMBER(N169)),ROUNDUP(M169*N169,0)+N(L169),IF(ISNUMBER(L169),L169,"")))</f>
      </c>
      <c r="P169" s="9"/>
      <c r="Q169" s="10">
        <f>IF(AND(ISNUMBER(K169),ISNUMBER(O169),ISNUMBER(P169)),IF(K169&lt;=O169,MAX(P169-K169,0),""),"")</f>
      </c>
      <c r="R169" s="13"/>
      <c r="S169" s="14">
        <f>IF(AND(ISNUMBER(K169),ISNUMBER(R169)),K169*R169,"")</f>
      </c>
      <c r="T169" s="10">
        <f>IF(ISNUMBER(K169),IF(K169&lt;=0,"欠品",IF(ISNUMBER(O169),IF(K169&lt;=O169,"要発注","OK"),"OK")),"")</f>
      </c>
      <c r="U169" s="9"/>
    </row>
    <row r="170" spans="1:21" x14ac:dyDescent="0.25">
      <c r="A170" s="9"/>
      <c r="B170" s="9"/>
      <c r="C170" s="9"/>
      <c r="D170" s="9"/>
      <c r="E170" s="9"/>
      <c r="F170" s="9"/>
      <c r="G170" s="9"/>
      <c r="H170" s="9"/>
      <c r="I170" s="10">
        <f>IF(A170="","",SUMIFS('入出庫'!$E$5:$E$1004,'入出庫'!$B$5:$B$1004,A170,'入出庫'!$D$5:$D$1004,"入庫"))</f>
      </c>
      <c r="J170" s="10">
        <f>IF(A170="","",SUMIFS('入出庫'!$E$5:$E$1004,'入出庫'!$B$5:$B$1004,A170,'入出庫'!$D$5:$D$1004,"出庫"))</f>
      </c>
      <c r="K170" s="10">
        <f>IF(A170="","",N(H170)+I170-J170)</f>
      </c>
      <c r="L170" s="9"/>
      <c r="M170" s="11"/>
      <c r="N170" s="9"/>
      <c r="O170" s="12">
        <f>IF(A170="","",IF(AND(ISNUMBER(M170),ISNUMBER(N170)),ROUNDUP(M170*N170,0)+N(L170),IF(ISNUMBER(L170),L170,"")))</f>
      </c>
      <c r="P170" s="9"/>
      <c r="Q170" s="10">
        <f>IF(AND(ISNUMBER(K170),ISNUMBER(O170),ISNUMBER(P170)),IF(K170&lt;=O170,MAX(P170-K170,0),""),"")</f>
      </c>
      <c r="R170" s="13"/>
      <c r="S170" s="14">
        <f>IF(AND(ISNUMBER(K170),ISNUMBER(R170)),K170*R170,"")</f>
      </c>
      <c r="T170" s="10">
        <f>IF(ISNUMBER(K170),IF(K170&lt;=0,"欠品",IF(ISNUMBER(O170),IF(K170&lt;=O170,"要発注","OK"),"OK")),"")</f>
      </c>
      <c r="U170" s="9"/>
    </row>
    <row r="171" spans="1:21" x14ac:dyDescent="0.25">
      <c r="A171" s="9"/>
      <c r="B171" s="9"/>
      <c r="C171" s="9"/>
      <c r="D171" s="9"/>
      <c r="E171" s="9"/>
      <c r="F171" s="9"/>
      <c r="G171" s="9"/>
      <c r="H171" s="9"/>
      <c r="I171" s="10">
        <f>IF(A171="","",SUMIFS('入出庫'!$E$5:$E$1004,'入出庫'!$B$5:$B$1004,A171,'入出庫'!$D$5:$D$1004,"入庫"))</f>
      </c>
      <c r="J171" s="10">
        <f>IF(A171="","",SUMIFS('入出庫'!$E$5:$E$1004,'入出庫'!$B$5:$B$1004,A171,'入出庫'!$D$5:$D$1004,"出庫"))</f>
      </c>
      <c r="K171" s="10">
        <f>IF(A171="","",N(H171)+I171-J171)</f>
      </c>
      <c r="L171" s="9"/>
      <c r="M171" s="11"/>
      <c r="N171" s="9"/>
      <c r="O171" s="12">
        <f>IF(A171="","",IF(AND(ISNUMBER(M171),ISNUMBER(N171)),ROUNDUP(M171*N171,0)+N(L171),IF(ISNUMBER(L171),L171,"")))</f>
      </c>
      <c r="P171" s="9"/>
      <c r="Q171" s="10">
        <f>IF(AND(ISNUMBER(K171),ISNUMBER(O171),ISNUMBER(P171)),IF(K171&lt;=O171,MAX(P171-K171,0),""),"")</f>
      </c>
      <c r="R171" s="13"/>
      <c r="S171" s="14">
        <f>IF(AND(ISNUMBER(K171),ISNUMBER(R171)),K171*R171,"")</f>
      </c>
      <c r="T171" s="10">
        <f>IF(ISNUMBER(K171),IF(K171&lt;=0,"欠品",IF(ISNUMBER(O171),IF(K171&lt;=O171,"要発注","OK"),"OK")),"")</f>
      </c>
      <c r="U171" s="9"/>
    </row>
    <row r="172" spans="1:21" x14ac:dyDescent="0.25">
      <c r="A172" s="9"/>
      <c r="B172" s="9"/>
      <c r="C172" s="9"/>
      <c r="D172" s="9"/>
      <c r="E172" s="9"/>
      <c r="F172" s="9"/>
      <c r="G172" s="9"/>
      <c r="H172" s="9"/>
      <c r="I172" s="10">
        <f>IF(A172="","",SUMIFS('入出庫'!$E$5:$E$1004,'入出庫'!$B$5:$B$1004,A172,'入出庫'!$D$5:$D$1004,"入庫"))</f>
      </c>
      <c r="J172" s="10">
        <f>IF(A172="","",SUMIFS('入出庫'!$E$5:$E$1004,'入出庫'!$B$5:$B$1004,A172,'入出庫'!$D$5:$D$1004,"出庫"))</f>
      </c>
      <c r="K172" s="10">
        <f>IF(A172="","",N(H172)+I172-J172)</f>
      </c>
      <c r="L172" s="9"/>
      <c r="M172" s="11"/>
      <c r="N172" s="9"/>
      <c r="O172" s="12">
        <f>IF(A172="","",IF(AND(ISNUMBER(M172),ISNUMBER(N172)),ROUNDUP(M172*N172,0)+N(L172),IF(ISNUMBER(L172),L172,"")))</f>
      </c>
      <c r="P172" s="9"/>
      <c r="Q172" s="10">
        <f>IF(AND(ISNUMBER(K172),ISNUMBER(O172),ISNUMBER(P172)),IF(K172&lt;=O172,MAX(P172-K172,0),""),"")</f>
      </c>
      <c r="R172" s="13"/>
      <c r="S172" s="14">
        <f>IF(AND(ISNUMBER(K172),ISNUMBER(R172)),K172*R172,"")</f>
      </c>
      <c r="T172" s="10">
        <f>IF(ISNUMBER(K172),IF(K172&lt;=0,"欠品",IF(ISNUMBER(O172),IF(K172&lt;=O172,"要発注","OK"),"OK")),"")</f>
      </c>
      <c r="U172" s="9"/>
    </row>
    <row r="173" spans="1:21" x14ac:dyDescent="0.25">
      <c r="A173" s="9"/>
      <c r="B173" s="9"/>
      <c r="C173" s="9"/>
      <c r="D173" s="9"/>
      <c r="E173" s="9"/>
      <c r="F173" s="9"/>
      <c r="G173" s="9"/>
      <c r="H173" s="9"/>
      <c r="I173" s="10">
        <f>IF(A173="","",SUMIFS('入出庫'!$E$5:$E$1004,'入出庫'!$B$5:$B$1004,A173,'入出庫'!$D$5:$D$1004,"入庫"))</f>
      </c>
      <c r="J173" s="10">
        <f>IF(A173="","",SUMIFS('入出庫'!$E$5:$E$1004,'入出庫'!$B$5:$B$1004,A173,'入出庫'!$D$5:$D$1004,"出庫"))</f>
      </c>
      <c r="K173" s="10">
        <f>IF(A173="","",N(H173)+I173-J173)</f>
      </c>
      <c r="L173" s="9"/>
      <c r="M173" s="11"/>
      <c r="N173" s="9"/>
      <c r="O173" s="12">
        <f>IF(A173="","",IF(AND(ISNUMBER(M173),ISNUMBER(N173)),ROUNDUP(M173*N173,0)+N(L173),IF(ISNUMBER(L173),L173,"")))</f>
      </c>
      <c r="P173" s="9"/>
      <c r="Q173" s="10">
        <f>IF(AND(ISNUMBER(K173),ISNUMBER(O173),ISNUMBER(P173)),IF(K173&lt;=O173,MAX(P173-K173,0),""),"")</f>
      </c>
      <c r="R173" s="13"/>
      <c r="S173" s="14">
        <f>IF(AND(ISNUMBER(K173),ISNUMBER(R173)),K173*R173,"")</f>
      </c>
      <c r="T173" s="10">
        <f>IF(ISNUMBER(K173),IF(K173&lt;=0,"欠品",IF(ISNUMBER(O173),IF(K173&lt;=O173,"要発注","OK"),"OK")),"")</f>
      </c>
      <c r="U173" s="9"/>
    </row>
    <row r="174" spans="1:21" x14ac:dyDescent="0.25">
      <c r="A174" s="9"/>
      <c r="B174" s="9"/>
      <c r="C174" s="9"/>
      <c r="D174" s="9"/>
      <c r="E174" s="9"/>
      <c r="F174" s="9"/>
      <c r="G174" s="9"/>
      <c r="H174" s="9"/>
      <c r="I174" s="10">
        <f>IF(A174="","",SUMIFS('入出庫'!$E$5:$E$1004,'入出庫'!$B$5:$B$1004,A174,'入出庫'!$D$5:$D$1004,"入庫"))</f>
      </c>
      <c r="J174" s="10">
        <f>IF(A174="","",SUMIFS('入出庫'!$E$5:$E$1004,'入出庫'!$B$5:$B$1004,A174,'入出庫'!$D$5:$D$1004,"出庫"))</f>
      </c>
      <c r="K174" s="10">
        <f>IF(A174="","",N(H174)+I174-J174)</f>
      </c>
      <c r="L174" s="9"/>
      <c r="M174" s="11"/>
      <c r="N174" s="9"/>
      <c r="O174" s="12">
        <f>IF(A174="","",IF(AND(ISNUMBER(M174),ISNUMBER(N174)),ROUNDUP(M174*N174,0)+N(L174),IF(ISNUMBER(L174),L174,"")))</f>
      </c>
      <c r="P174" s="9"/>
      <c r="Q174" s="10">
        <f>IF(AND(ISNUMBER(K174),ISNUMBER(O174),ISNUMBER(P174)),IF(K174&lt;=O174,MAX(P174-K174,0),""),"")</f>
      </c>
      <c r="R174" s="13"/>
      <c r="S174" s="14">
        <f>IF(AND(ISNUMBER(K174),ISNUMBER(R174)),K174*R174,"")</f>
      </c>
      <c r="T174" s="10">
        <f>IF(ISNUMBER(K174),IF(K174&lt;=0,"欠品",IF(ISNUMBER(O174),IF(K174&lt;=O174,"要発注","OK"),"OK")),"")</f>
      </c>
      <c r="U174" s="9"/>
    </row>
    <row r="175" spans="1:21" x14ac:dyDescent="0.25">
      <c r="A175" s="9"/>
      <c r="B175" s="9"/>
      <c r="C175" s="9"/>
      <c r="D175" s="9"/>
      <c r="E175" s="9"/>
      <c r="F175" s="9"/>
      <c r="G175" s="9"/>
      <c r="H175" s="9"/>
      <c r="I175" s="10">
        <f>IF(A175="","",SUMIFS('入出庫'!$E$5:$E$1004,'入出庫'!$B$5:$B$1004,A175,'入出庫'!$D$5:$D$1004,"入庫"))</f>
      </c>
      <c r="J175" s="10">
        <f>IF(A175="","",SUMIFS('入出庫'!$E$5:$E$1004,'入出庫'!$B$5:$B$1004,A175,'入出庫'!$D$5:$D$1004,"出庫"))</f>
      </c>
      <c r="K175" s="10">
        <f>IF(A175="","",N(H175)+I175-J175)</f>
      </c>
      <c r="L175" s="9"/>
      <c r="M175" s="11"/>
      <c r="N175" s="9"/>
      <c r="O175" s="12">
        <f>IF(A175="","",IF(AND(ISNUMBER(M175),ISNUMBER(N175)),ROUNDUP(M175*N175,0)+N(L175),IF(ISNUMBER(L175),L175,"")))</f>
      </c>
      <c r="P175" s="9"/>
      <c r="Q175" s="10">
        <f>IF(AND(ISNUMBER(K175),ISNUMBER(O175),ISNUMBER(P175)),IF(K175&lt;=O175,MAX(P175-K175,0),""),"")</f>
      </c>
      <c r="R175" s="13"/>
      <c r="S175" s="14">
        <f>IF(AND(ISNUMBER(K175),ISNUMBER(R175)),K175*R175,"")</f>
      </c>
      <c r="T175" s="10">
        <f>IF(ISNUMBER(K175),IF(K175&lt;=0,"欠品",IF(ISNUMBER(O175),IF(K175&lt;=O175,"要発注","OK"),"OK")),"")</f>
      </c>
      <c r="U175" s="9"/>
    </row>
    <row r="176" spans="1:21" x14ac:dyDescent="0.25">
      <c r="A176" s="9"/>
      <c r="B176" s="9"/>
      <c r="C176" s="9"/>
      <c r="D176" s="9"/>
      <c r="E176" s="9"/>
      <c r="F176" s="9"/>
      <c r="G176" s="9"/>
      <c r="H176" s="9"/>
      <c r="I176" s="10">
        <f>IF(A176="","",SUMIFS('入出庫'!$E$5:$E$1004,'入出庫'!$B$5:$B$1004,A176,'入出庫'!$D$5:$D$1004,"入庫"))</f>
      </c>
      <c r="J176" s="10">
        <f>IF(A176="","",SUMIFS('入出庫'!$E$5:$E$1004,'入出庫'!$B$5:$B$1004,A176,'入出庫'!$D$5:$D$1004,"出庫"))</f>
      </c>
      <c r="K176" s="10">
        <f>IF(A176="","",N(H176)+I176-J176)</f>
      </c>
      <c r="L176" s="9"/>
      <c r="M176" s="11"/>
      <c r="N176" s="9"/>
      <c r="O176" s="12">
        <f>IF(A176="","",IF(AND(ISNUMBER(M176),ISNUMBER(N176)),ROUNDUP(M176*N176,0)+N(L176),IF(ISNUMBER(L176),L176,"")))</f>
      </c>
      <c r="P176" s="9"/>
      <c r="Q176" s="10">
        <f>IF(AND(ISNUMBER(K176),ISNUMBER(O176),ISNUMBER(P176)),IF(K176&lt;=O176,MAX(P176-K176,0),""),"")</f>
      </c>
      <c r="R176" s="13"/>
      <c r="S176" s="14">
        <f>IF(AND(ISNUMBER(K176),ISNUMBER(R176)),K176*R176,"")</f>
      </c>
      <c r="T176" s="10">
        <f>IF(ISNUMBER(K176),IF(K176&lt;=0,"欠品",IF(ISNUMBER(O176),IF(K176&lt;=O176,"要発注","OK"),"OK")),"")</f>
      </c>
      <c r="U176" s="9"/>
    </row>
    <row r="177" spans="1:21" x14ac:dyDescent="0.25">
      <c r="A177" s="9"/>
      <c r="B177" s="9"/>
      <c r="C177" s="9"/>
      <c r="D177" s="9"/>
      <c r="E177" s="9"/>
      <c r="F177" s="9"/>
      <c r="G177" s="9"/>
      <c r="H177" s="9"/>
      <c r="I177" s="10">
        <f>IF(A177="","",SUMIFS('入出庫'!$E$5:$E$1004,'入出庫'!$B$5:$B$1004,A177,'入出庫'!$D$5:$D$1004,"入庫"))</f>
      </c>
      <c r="J177" s="10">
        <f>IF(A177="","",SUMIFS('入出庫'!$E$5:$E$1004,'入出庫'!$B$5:$B$1004,A177,'入出庫'!$D$5:$D$1004,"出庫"))</f>
      </c>
      <c r="K177" s="10">
        <f>IF(A177="","",N(H177)+I177-J177)</f>
      </c>
      <c r="L177" s="9"/>
      <c r="M177" s="11"/>
      <c r="N177" s="9"/>
      <c r="O177" s="12">
        <f>IF(A177="","",IF(AND(ISNUMBER(M177),ISNUMBER(N177)),ROUNDUP(M177*N177,0)+N(L177),IF(ISNUMBER(L177),L177,"")))</f>
      </c>
      <c r="P177" s="9"/>
      <c r="Q177" s="10">
        <f>IF(AND(ISNUMBER(K177),ISNUMBER(O177),ISNUMBER(P177)),IF(K177&lt;=O177,MAX(P177-K177,0),""),"")</f>
      </c>
      <c r="R177" s="13"/>
      <c r="S177" s="14">
        <f>IF(AND(ISNUMBER(K177),ISNUMBER(R177)),K177*R177,"")</f>
      </c>
      <c r="T177" s="10">
        <f>IF(ISNUMBER(K177),IF(K177&lt;=0,"欠品",IF(ISNUMBER(O177),IF(K177&lt;=O177,"要発注","OK"),"OK")),"")</f>
      </c>
      <c r="U177" s="9"/>
    </row>
    <row r="178" spans="1:21" x14ac:dyDescent="0.25">
      <c r="A178" s="9"/>
      <c r="B178" s="9"/>
      <c r="C178" s="9"/>
      <c r="D178" s="9"/>
      <c r="E178" s="9"/>
      <c r="F178" s="9"/>
      <c r="G178" s="9"/>
      <c r="H178" s="9"/>
      <c r="I178" s="10">
        <f>IF(A178="","",SUMIFS('入出庫'!$E$5:$E$1004,'入出庫'!$B$5:$B$1004,A178,'入出庫'!$D$5:$D$1004,"入庫"))</f>
      </c>
      <c r="J178" s="10">
        <f>IF(A178="","",SUMIFS('入出庫'!$E$5:$E$1004,'入出庫'!$B$5:$B$1004,A178,'入出庫'!$D$5:$D$1004,"出庫"))</f>
      </c>
      <c r="K178" s="10">
        <f>IF(A178="","",N(H178)+I178-J178)</f>
      </c>
      <c r="L178" s="9"/>
      <c r="M178" s="11"/>
      <c r="N178" s="9"/>
      <c r="O178" s="12">
        <f>IF(A178="","",IF(AND(ISNUMBER(M178),ISNUMBER(N178)),ROUNDUP(M178*N178,0)+N(L178),IF(ISNUMBER(L178),L178,"")))</f>
      </c>
      <c r="P178" s="9"/>
      <c r="Q178" s="10">
        <f>IF(AND(ISNUMBER(K178),ISNUMBER(O178),ISNUMBER(P178)),IF(K178&lt;=O178,MAX(P178-K178,0),""),"")</f>
      </c>
      <c r="R178" s="13"/>
      <c r="S178" s="14">
        <f>IF(AND(ISNUMBER(K178),ISNUMBER(R178)),K178*R178,"")</f>
      </c>
      <c r="T178" s="10">
        <f>IF(ISNUMBER(K178),IF(K178&lt;=0,"欠品",IF(ISNUMBER(O178),IF(K178&lt;=O178,"要発注","OK"),"OK")),"")</f>
      </c>
      <c r="U178" s="9"/>
    </row>
    <row r="179" spans="1:21" x14ac:dyDescent="0.25">
      <c r="A179" s="9"/>
      <c r="B179" s="9"/>
      <c r="C179" s="9"/>
      <c r="D179" s="9"/>
      <c r="E179" s="9"/>
      <c r="F179" s="9"/>
      <c r="G179" s="9"/>
      <c r="H179" s="9"/>
      <c r="I179" s="10">
        <f>IF(A179="","",SUMIFS('入出庫'!$E$5:$E$1004,'入出庫'!$B$5:$B$1004,A179,'入出庫'!$D$5:$D$1004,"入庫"))</f>
      </c>
      <c r="J179" s="10">
        <f>IF(A179="","",SUMIFS('入出庫'!$E$5:$E$1004,'入出庫'!$B$5:$B$1004,A179,'入出庫'!$D$5:$D$1004,"出庫"))</f>
      </c>
      <c r="K179" s="10">
        <f>IF(A179="","",N(H179)+I179-J179)</f>
      </c>
      <c r="L179" s="9"/>
      <c r="M179" s="11"/>
      <c r="N179" s="9"/>
      <c r="O179" s="12">
        <f>IF(A179="","",IF(AND(ISNUMBER(M179),ISNUMBER(N179)),ROUNDUP(M179*N179,0)+N(L179),IF(ISNUMBER(L179),L179,"")))</f>
      </c>
      <c r="P179" s="9"/>
      <c r="Q179" s="10">
        <f>IF(AND(ISNUMBER(K179),ISNUMBER(O179),ISNUMBER(P179)),IF(K179&lt;=O179,MAX(P179-K179,0),""),"")</f>
      </c>
      <c r="R179" s="13"/>
      <c r="S179" s="14">
        <f>IF(AND(ISNUMBER(K179),ISNUMBER(R179)),K179*R179,"")</f>
      </c>
      <c r="T179" s="10">
        <f>IF(ISNUMBER(K179),IF(K179&lt;=0,"欠品",IF(ISNUMBER(O179),IF(K179&lt;=O179,"要発注","OK"),"OK")),"")</f>
      </c>
      <c r="U179" s="9"/>
    </row>
    <row r="180" spans="1:21" x14ac:dyDescent="0.25">
      <c r="A180" s="9"/>
      <c r="B180" s="9"/>
      <c r="C180" s="9"/>
      <c r="D180" s="9"/>
      <c r="E180" s="9"/>
      <c r="F180" s="9"/>
      <c r="G180" s="9"/>
      <c r="H180" s="9"/>
      <c r="I180" s="10">
        <f>IF(A180="","",SUMIFS('入出庫'!$E$5:$E$1004,'入出庫'!$B$5:$B$1004,A180,'入出庫'!$D$5:$D$1004,"入庫"))</f>
      </c>
      <c r="J180" s="10">
        <f>IF(A180="","",SUMIFS('入出庫'!$E$5:$E$1004,'入出庫'!$B$5:$B$1004,A180,'入出庫'!$D$5:$D$1004,"出庫"))</f>
      </c>
      <c r="K180" s="10">
        <f>IF(A180="","",N(H180)+I180-J180)</f>
      </c>
      <c r="L180" s="9"/>
      <c r="M180" s="11"/>
      <c r="N180" s="9"/>
      <c r="O180" s="12">
        <f>IF(A180="","",IF(AND(ISNUMBER(M180),ISNUMBER(N180)),ROUNDUP(M180*N180,0)+N(L180),IF(ISNUMBER(L180),L180,"")))</f>
      </c>
      <c r="P180" s="9"/>
      <c r="Q180" s="10">
        <f>IF(AND(ISNUMBER(K180),ISNUMBER(O180),ISNUMBER(P180)),IF(K180&lt;=O180,MAX(P180-K180,0),""),"")</f>
      </c>
      <c r="R180" s="13"/>
      <c r="S180" s="14">
        <f>IF(AND(ISNUMBER(K180),ISNUMBER(R180)),K180*R180,"")</f>
      </c>
      <c r="T180" s="10">
        <f>IF(ISNUMBER(K180),IF(K180&lt;=0,"欠品",IF(ISNUMBER(O180),IF(K180&lt;=O180,"要発注","OK"),"OK")),"")</f>
      </c>
      <c r="U180" s="9"/>
    </row>
    <row r="181" spans="1:21" x14ac:dyDescent="0.25">
      <c r="A181" s="9"/>
      <c r="B181" s="9"/>
      <c r="C181" s="9"/>
      <c r="D181" s="9"/>
      <c r="E181" s="9"/>
      <c r="F181" s="9"/>
      <c r="G181" s="9"/>
      <c r="H181" s="9"/>
      <c r="I181" s="10">
        <f>IF(A181="","",SUMIFS('入出庫'!$E$5:$E$1004,'入出庫'!$B$5:$B$1004,A181,'入出庫'!$D$5:$D$1004,"入庫"))</f>
      </c>
      <c r="J181" s="10">
        <f>IF(A181="","",SUMIFS('入出庫'!$E$5:$E$1004,'入出庫'!$B$5:$B$1004,A181,'入出庫'!$D$5:$D$1004,"出庫"))</f>
      </c>
      <c r="K181" s="10">
        <f>IF(A181="","",N(H181)+I181-J181)</f>
      </c>
      <c r="L181" s="9"/>
      <c r="M181" s="11"/>
      <c r="N181" s="9"/>
      <c r="O181" s="12">
        <f>IF(A181="","",IF(AND(ISNUMBER(M181),ISNUMBER(N181)),ROUNDUP(M181*N181,0)+N(L181),IF(ISNUMBER(L181),L181,"")))</f>
      </c>
      <c r="P181" s="9"/>
      <c r="Q181" s="10">
        <f>IF(AND(ISNUMBER(K181),ISNUMBER(O181),ISNUMBER(P181)),IF(K181&lt;=O181,MAX(P181-K181,0),""),"")</f>
      </c>
      <c r="R181" s="13"/>
      <c r="S181" s="14">
        <f>IF(AND(ISNUMBER(K181),ISNUMBER(R181)),K181*R181,"")</f>
      </c>
      <c r="T181" s="10">
        <f>IF(ISNUMBER(K181),IF(K181&lt;=0,"欠品",IF(ISNUMBER(O181),IF(K181&lt;=O181,"要発注","OK"),"OK")),"")</f>
      </c>
      <c r="U181" s="9"/>
    </row>
    <row r="182" spans="1:21" x14ac:dyDescent="0.25">
      <c r="A182" s="9"/>
      <c r="B182" s="9"/>
      <c r="C182" s="9"/>
      <c r="D182" s="9"/>
      <c r="E182" s="9"/>
      <c r="F182" s="9"/>
      <c r="G182" s="9"/>
      <c r="H182" s="9"/>
      <c r="I182" s="10">
        <f>IF(A182="","",SUMIFS('入出庫'!$E$5:$E$1004,'入出庫'!$B$5:$B$1004,A182,'入出庫'!$D$5:$D$1004,"入庫"))</f>
      </c>
      <c r="J182" s="10">
        <f>IF(A182="","",SUMIFS('入出庫'!$E$5:$E$1004,'入出庫'!$B$5:$B$1004,A182,'入出庫'!$D$5:$D$1004,"出庫"))</f>
      </c>
      <c r="K182" s="10">
        <f>IF(A182="","",N(H182)+I182-J182)</f>
      </c>
      <c r="L182" s="9"/>
      <c r="M182" s="11"/>
      <c r="N182" s="9"/>
      <c r="O182" s="12">
        <f>IF(A182="","",IF(AND(ISNUMBER(M182),ISNUMBER(N182)),ROUNDUP(M182*N182,0)+N(L182),IF(ISNUMBER(L182),L182,"")))</f>
      </c>
      <c r="P182" s="9"/>
      <c r="Q182" s="10">
        <f>IF(AND(ISNUMBER(K182),ISNUMBER(O182),ISNUMBER(P182)),IF(K182&lt;=O182,MAX(P182-K182,0),""),"")</f>
      </c>
      <c r="R182" s="13"/>
      <c r="S182" s="14">
        <f>IF(AND(ISNUMBER(K182),ISNUMBER(R182)),K182*R182,"")</f>
      </c>
      <c r="T182" s="10">
        <f>IF(ISNUMBER(K182),IF(K182&lt;=0,"欠品",IF(ISNUMBER(O182),IF(K182&lt;=O182,"要発注","OK"),"OK")),"")</f>
      </c>
      <c r="U182" s="9"/>
    </row>
    <row r="183" spans="1:21" x14ac:dyDescent="0.25">
      <c r="A183" s="9"/>
      <c r="B183" s="9"/>
      <c r="C183" s="9"/>
      <c r="D183" s="9"/>
      <c r="E183" s="9"/>
      <c r="F183" s="9"/>
      <c r="G183" s="9"/>
      <c r="H183" s="9"/>
      <c r="I183" s="10">
        <f>IF(A183="","",SUMIFS('入出庫'!$E$5:$E$1004,'入出庫'!$B$5:$B$1004,A183,'入出庫'!$D$5:$D$1004,"入庫"))</f>
      </c>
      <c r="J183" s="10">
        <f>IF(A183="","",SUMIFS('入出庫'!$E$5:$E$1004,'入出庫'!$B$5:$B$1004,A183,'入出庫'!$D$5:$D$1004,"出庫"))</f>
      </c>
      <c r="K183" s="10">
        <f>IF(A183="","",N(H183)+I183-J183)</f>
      </c>
      <c r="L183" s="9"/>
      <c r="M183" s="11"/>
      <c r="N183" s="9"/>
      <c r="O183" s="12">
        <f>IF(A183="","",IF(AND(ISNUMBER(M183),ISNUMBER(N183)),ROUNDUP(M183*N183,0)+N(L183),IF(ISNUMBER(L183),L183,"")))</f>
      </c>
      <c r="P183" s="9"/>
      <c r="Q183" s="10">
        <f>IF(AND(ISNUMBER(K183),ISNUMBER(O183),ISNUMBER(P183)),IF(K183&lt;=O183,MAX(P183-K183,0),""),"")</f>
      </c>
      <c r="R183" s="13"/>
      <c r="S183" s="14">
        <f>IF(AND(ISNUMBER(K183),ISNUMBER(R183)),K183*R183,"")</f>
      </c>
      <c r="T183" s="10">
        <f>IF(ISNUMBER(K183),IF(K183&lt;=0,"欠品",IF(ISNUMBER(O183),IF(K183&lt;=O183,"要発注","OK"),"OK")),"")</f>
      </c>
      <c r="U183" s="9"/>
    </row>
    <row r="184" spans="1:21" x14ac:dyDescent="0.25">
      <c r="A184" s="9"/>
      <c r="B184" s="9"/>
      <c r="C184" s="9"/>
      <c r="D184" s="9"/>
      <c r="E184" s="9"/>
      <c r="F184" s="9"/>
      <c r="G184" s="9"/>
      <c r="H184" s="9"/>
      <c r="I184" s="10">
        <f>IF(A184="","",SUMIFS('入出庫'!$E$5:$E$1004,'入出庫'!$B$5:$B$1004,A184,'入出庫'!$D$5:$D$1004,"入庫"))</f>
      </c>
      <c r="J184" s="10">
        <f>IF(A184="","",SUMIFS('入出庫'!$E$5:$E$1004,'入出庫'!$B$5:$B$1004,A184,'入出庫'!$D$5:$D$1004,"出庫"))</f>
      </c>
      <c r="K184" s="10">
        <f>IF(A184="","",N(H184)+I184-J184)</f>
      </c>
      <c r="L184" s="9"/>
      <c r="M184" s="11"/>
      <c r="N184" s="9"/>
      <c r="O184" s="12">
        <f>IF(A184="","",IF(AND(ISNUMBER(M184),ISNUMBER(N184)),ROUNDUP(M184*N184,0)+N(L184),IF(ISNUMBER(L184),L184,"")))</f>
      </c>
      <c r="P184" s="9"/>
      <c r="Q184" s="10">
        <f>IF(AND(ISNUMBER(K184),ISNUMBER(O184),ISNUMBER(P184)),IF(K184&lt;=O184,MAX(P184-K184,0),""),"")</f>
      </c>
      <c r="R184" s="13"/>
      <c r="S184" s="14">
        <f>IF(AND(ISNUMBER(K184),ISNUMBER(R184)),K184*R184,"")</f>
      </c>
      <c r="T184" s="10">
        <f>IF(ISNUMBER(K184),IF(K184&lt;=0,"欠品",IF(ISNUMBER(O184),IF(K184&lt;=O184,"要発注","OK"),"OK")),"")</f>
      </c>
      <c r="U184" s="9"/>
    </row>
    <row r="185" spans="1:21" x14ac:dyDescent="0.25">
      <c r="A185" s="9"/>
      <c r="B185" s="9"/>
      <c r="C185" s="9"/>
      <c r="D185" s="9"/>
      <c r="E185" s="9"/>
      <c r="F185" s="9"/>
      <c r="G185" s="9"/>
      <c r="H185" s="9"/>
      <c r="I185" s="10">
        <f>IF(A185="","",SUMIFS('入出庫'!$E$5:$E$1004,'入出庫'!$B$5:$B$1004,A185,'入出庫'!$D$5:$D$1004,"入庫"))</f>
      </c>
      <c r="J185" s="10">
        <f>IF(A185="","",SUMIFS('入出庫'!$E$5:$E$1004,'入出庫'!$B$5:$B$1004,A185,'入出庫'!$D$5:$D$1004,"出庫"))</f>
      </c>
      <c r="K185" s="10">
        <f>IF(A185="","",N(H185)+I185-J185)</f>
      </c>
      <c r="L185" s="9"/>
      <c r="M185" s="11"/>
      <c r="N185" s="9"/>
      <c r="O185" s="12">
        <f>IF(A185="","",IF(AND(ISNUMBER(M185),ISNUMBER(N185)),ROUNDUP(M185*N185,0)+N(L185),IF(ISNUMBER(L185),L185,"")))</f>
      </c>
      <c r="P185" s="9"/>
      <c r="Q185" s="10">
        <f>IF(AND(ISNUMBER(K185),ISNUMBER(O185),ISNUMBER(P185)),IF(K185&lt;=O185,MAX(P185-K185,0),""),"")</f>
      </c>
      <c r="R185" s="13"/>
      <c r="S185" s="14">
        <f>IF(AND(ISNUMBER(K185),ISNUMBER(R185)),K185*R185,"")</f>
      </c>
      <c r="T185" s="10">
        <f>IF(ISNUMBER(K185),IF(K185&lt;=0,"欠品",IF(ISNUMBER(O185),IF(K185&lt;=O185,"要発注","OK"),"OK")),"")</f>
      </c>
      <c r="U185" s="9"/>
    </row>
    <row r="186" spans="1:21" x14ac:dyDescent="0.25">
      <c r="A186" s="9"/>
      <c r="B186" s="9"/>
      <c r="C186" s="9"/>
      <c r="D186" s="9"/>
      <c r="E186" s="9"/>
      <c r="F186" s="9"/>
      <c r="G186" s="9"/>
      <c r="H186" s="9"/>
      <c r="I186" s="10">
        <f>IF(A186="","",SUMIFS('入出庫'!$E$5:$E$1004,'入出庫'!$B$5:$B$1004,A186,'入出庫'!$D$5:$D$1004,"入庫"))</f>
      </c>
      <c r="J186" s="10">
        <f>IF(A186="","",SUMIFS('入出庫'!$E$5:$E$1004,'入出庫'!$B$5:$B$1004,A186,'入出庫'!$D$5:$D$1004,"出庫"))</f>
      </c>
      <c r="K186" s="10">
        <f>IF(A186="","",N(H186)+I186-J186)</f>
      </c>
      <c r="L186" s="9"/>
      <c r="M186" s="11"/>
      <c r="N186" s="9"/>
      <c r="O186" s="12">
        <f>IF(A186="","",IF(AND(ISNUMBER(M186),ISNUMBER(N186)),ROUNDUP(M186*N186,0)+N(L186),IF(ISNUMBER(L186),L186,"")))</f>
      </c>
      <c r="P186" s="9"/>
      <c r="Q186" s="10">
        <f>IF(AND(ISNUMBER(K186),ISNUMBER(O186),ISNUMBER(P186)),IF(K186&lt;=O186,MAX(P186-K186,0),""),"")</f>
      </c>
      <c r="R186" s="13"/>
      <c r="S186" s="14">
        <f>IF(AND(ISNUMBER(K186),ISNUMBER(R186)),K186*R186,"")</f>
      </c>
      <c r="T186" s="10">
        <f>IF(ISNUMBER(K186),IF(K186&lt;=0,"欠品",IF(ISNUMBER(O186),IF(K186&lt;=O186,"要発注","OK"),"OK")),"")</f>
      </c>
      <c r="U186" s="9"/>
    </row>
    <row r="187" spans="1:21" x14ac:dyDescent="0.25">
      <c r="A187" s="9"/>
      <c r="B187" s="9"/>
      <c r="C187" s="9"/>
      <c r="D187" s="9"/>
      <c r="E187" s="9"/>
      <c r="F187" s="9"/>
      <c r="G187" s="9"/>
      <c r="H187" s="9"/>
      <c r="I187" s="10">
        <f>IF(A187="","",SUMIFS('入出庫'!$E$5:$E$1004,'入出庫'!$B$5:$B$1004,A187,'入出庫'!$D$5:$D$1004,"入庫"))</f>
      </c>
      <c r="J187" s="10">
        <f>IF(A187="","",SUMIFS('入出庫'!$E$5:$E$1004,'入出庫'!$B$5:$B$1004,A187,'入出庫'!$D$5:$D$1004,"出庫"))</f>
      </c>
      <c r="K187" s="10">
        <f>IF(A187="","",N(H187)+I187-J187)</f>
      </c>
      <c r="L187" s="9"/>
      <c r="M187" s="11"/>
      <c r="N187" s="9"/>
      <c r="O187" s="12">
        <f>IF(A187="","",IF(AND(ISNUMBER(M187),ISNUMBER(N187)),ROUNDUP(M187*N187,0)+N(L187),IF(ISNUMBER(L187),L187,"")))</f>
      </c>
      <c r="P187" s="9"/>
      <c r="Q187" s="10">
        <f>IF(AND(ISNUMBER(K187),ISNUMBER(O187),ISNUMBER(P187)),IF(K187&lt;=O187,MAX(P187-K187,0),""),"")</f>
      </c>
      <c r="R187" s="13"/>
      <c r="S187" s="14">
        <f>IF(AND(ISNUMBER(K187),ISNUMBER(R187)),K187*R187,"")</f>
      </c>
      <c r="T187" s="10">
        <f>IF(ISNUMBER(K187),IF(K187&lt;=0,"欠品",IF(ISNUMBER(O187),IF(K187&lt;=O187,"要発注","OK"),"OK")),"")</f>
      </c>
      <c r="U187" s="9"/>
    </row>
    <row r="188" spans="1:21" x14ac:dyDescent="0.25">
      <c r="A188" s="9"/>
      <c r="B188" s="9"/>
      <c r="C188" s="9"/>
      <c r="D188" s="9"/>
      <c r="E188" s="9"/>
      <c r="F188" s="9"/>
      <c r="G188" s="9"/>
      <c r="H188" s="9"/>
      <c r="I188" s="10">
        <f>IF(A188="","",SUMIFS('入出庫'!$E$5:$E$1004,'入出庫'!$B$5:$B$1004,A188,'入出庫'!$D$5:$D$1004,"入庫"))</f>
      </c>
      <c r="J188" s="10">
        <f>IF(A188="","",SUMIFS('入出庫'!$E$5:$E$1004,'入出庫'!$B$5:$B$1004,A188,'入出庫'!$D$5:$D$1004,"出庫"))</f>
      </c>
      <c r="K188" s="10">
        <f>IF(A188="","",N(H188)+I188-J188)</f>
      </c>
      <c r="L188" s="9"/>
      <c r="M188" s="11"/>
      <c r="N188" s="9"/>
      <c r="O188" s="12">
        <f>IF(A188="","",IF(AND(ISNUMBER(M188),ISNUMBER(N188)),ROUNDUP(M188*N188,0)+N(L188),IF(ISNUMBER(L188),L188,"")))</f>
      </c>
      <c r="P188" s="9"/>
      <c r="Q188" s="10">
        <f>IF(AND(ISNUMBER(K188),ISNUMBER(O188),ISNUMBER(P188)),IF(K188&lt;=O188,MAX(P188-K188,0),""),"")</f>
      </c>
      <c r="R188" s="13"/>
      <c r="S188" s="14">
        <f>IF(AND(ISNUMBER(K188),ISNUMBER(R188)),K188*R188,"")</f>
      </c>
      <c r="T188" s="10">
        <f>IF(ISNUMBER(K188),IF(K188&lt;=0,"欠品",IF(ISNUMBER(O188),IF(K188&lt;=O188,"要発注","OK"),"OK")),"")</f>
      </c>
      <c r="U188" s="9"/>
    </row>
    <row r="189" spans="1:21" x14ac:dyDescent="0.25">
      <c r="A189" s="9"/>
      <c r="B189" s="9"/>
      <c r="C189" s="9"/>
      <c r="D189" s="9"/>
      <c r="E189" s="9"/>
      <c r="F189" s="9"/>
      <c r="G189" s="9"/>
      <c r="H189" s="9"/>
      <c r="I189" s="10">
        <f>IF(A189="","",SUMIFS('入出庫'!$E$5:$E$1004,'入出庫'!$B$5:$B$1004,A189,'入出庫'!$D$5:$D$1004,"入庫"))</f>
      </c>
      <c r="J189" s="10">
        <f>IF(A189="","",SUMIFS('入出庫'!$E$5:$E$1004,'入出庫'!$B$5:$B$1004,A189,'入出庫'!$D$5:$D$1004,"出庫"))</f>
      </c>
      <c r="K189" s="10">
        <f>IF(A189="","",N(H189)+I189-J189)</f>
      </c>
      <c r="L189" s="9"/>
      <c r="M189" s="11"/>
      <c r="N189" s="9"/>
      <c r="O189" s="12">
        <f>IF(A189="","",IF(AND(ISNUMBER(M189),ISNUMBER(N189)),ROUNDUP(M189*N189,0)+N(L189),IF(ISNUMBER(L189),L189,"")))</f>
      </c>
      <c r="P189" s="9"/>
      <c r="Q189" s="10">
        <f>IF(AND(ISNUMBER(K189),ISNUMBER(O189),ISNUMBER(P189)),IF(K189&lt;=O189,MAX(P189-K189,0),""),"")</f>
      </c>
      <c r="R189" s="13"/>
      <c r="S189" s="14">
        <f>IF(AND(ISNUMBER(K189),ISNUMBER(R189)),K189*R189,"")</f>
      </c>
      <c r="T189" s="10">
        <f>IF(ISNUMBER(K189),IF(K189&lt;=0,"欠品",IF(ISNUMBER(O189),IF(K189&lt;=O189,"要発注","OK"),"OK")),"")</f>
      </c>
      <c r="U189" s="9"/>
    </row>
    <row r="190" spans="1:21" x14ac:dyDescent="0.25">
      <c r="A190" s="9"/>
      <c r="B190" s="9"/>
      <c r="C190" s="9"/>
      <c r="D190" s="9"/>
      <c r="E190" s="9"/>
      <c r="F190" s="9"/>
      <c r="G190" s="9"/>
      <c r="H190" s="9"/>
      <c r="I190" s="10">
        <f>IF(A190="","",SUMIFS('入出庫'!$E$5:$E$1004,'入出庫'!$B$5:$B$1004,A190,'入出庫'!$D$5:$D$1004,"入庫"))</f>
      </c>
      <c r="J190" s="10">
        <f>IF(A190="","",SUMIFS('入出庫'!$E$5:$E$1004,'入出庫'!$B$5:$B$1004,A190,'入出庫'!$D$5:$D$1004,"出庫"))</f>
      </c>
      <c r="K190" s="10">
        <f>IF(A190="","",N(H190)+I190-J190)</f>
      </c>
      <c r="L190" s="9"/>
      <c r="M190" s="11"/>
      <c r="N190" s="9"/>
      <c r="O190" s="12">
        <f>IF(A190="","",IF(AND(ISNUMBER(M190),ISNUMBER(N190)),ROUNDUP(M190*N190,0)+N(L190),IF(ISNUMBER(L190),L190,"")))</f>
      </c>
      <c r="P190" s="9"/>
      <c r="Q190" s="10">
        <f>IF(AND(ISNUMBER(K190),ISNUMBER(O190),ISNUMBER(P190)),IF(K190&lt;=O190,MAX(P190-K190,0),""),"")</f>
      </c>
      <c r="R190" s="13"/>
      <c r="S190" s="14">
        <f>IF(AND(ISNUMBER(K190),ISNUMBER(R190)),K190*R190,"")</f>
      </c>
      <c r="T190" s="10">
        <f>IF(ISNUMBER(K190),IF(K190&lt;=0,"欠品",IF(ISNUMBER(O190),IF(K190&lt;=O190,"要発注","OK"),"OK")),"")</f>
      </c>
      <c r="U190" s="9"/>
    </row>
    <row r="191" spans="1:21" x14ac:dyDescent="0.25">
      <c r="A191" s="9"/>
      <c r="B191" s="9"/>
      <c r="C191" s="9"/>
      <c r="D191" s="9"/>
      <c r="E191" s="9"/>
      <c r="F191" s="9"/>
      <c r="G191" s="9"/>
      <c r="H191" s="9"/>
      <c r="I191" s="10">
        <f>IF(A191="","",SUMIFS('入出庫'!$E$5:$E$1004,'入出庫'!$B$5:$B$1004,A191,'入出庫'!$D$5:$D$1004,"入庫"))</f>
      </c>
      <c r="J191" s="10">
        <f>IF(A191="","",SUMIFS('入出庫'!$E$5:$E$1004,'入出庫'!$B$5:$B$1004,A191,'入出庫'!$D$5:$D$1004,"出庫"))</f>
      </c>
      <c r="K191" s="10">
        <f>IF(A191="","",N(H191)+I191-J191)</f>
      </c>
      <c r="L191" s="9"/>
      <c r="M191" s="11"/>
      <c r="N191" s="9"/>
      <c r="O191" s="12">
        <f>IF(A191="","",IF(AND(ISNUMBER(M191),ISNUMBER(N191)),ROUNDUP(M191*N191,0)+N(L191),IF(ISNUMBER(L191),L191,"")))</f>
      </c>
      <c r="P191" s="9"/>
      <c r="Q191" s="10">
        <f>IF(AND(ISNUMBER(K191),ISNUMBER(O191),ISNUMBER(P191)),IF(K191&lt;=O191,MAX(P191-K191,0),""),"")</f>
      </c>
      <c r="R191" s="13"/>
      <c r="S191" s="14">
        <f>IF(AND(ISNUMBER(K191),ISNUMBER(R191)),K191*R191,"")</f>
      </c>
      <c r="T191" s="10">
        <f>IF(ISNUMBER(K191),IF(K191&lt;=0,"欠品",IF(ISNUMBER(O191),IF(K191&lt;=O191,"要発注","OK"),"OK")),"")</f>
      </c>
      <c r="U191" s="9"/>
    </row>
    <row r="192" spans="1:21" x14ac:dyDescent="0.25">
      <c r="A192" s="9"/>
      <c r="B192" s="9"/>
      <c r="C192" s="9"/>
      <c r="D192" s="9"/>
      <c r="E192" s="9"/>
      <c r="F192" s="9"/>
      <c r="G192" s="9"/>
      <c r="H192" s="9"/>
      <c r="I192" s="10">
        <f>IF(A192="","",SUMIFS('入出庫'!$E$5:$E$1004,'入出庫'!$B$5:$B$1004,A192,'入出庫'!$D$5:$D$1004,"入庫"))</f>
      </c>
      <c r="J192" s="10">
        <f>IF(A192="","",SUMIFS('入出庫'!$E$5:$E$1004,'入出庫'!$B$5:$B$1004,A192,'入出庫'!$D$5:$D$1004,"出庫"))</f>
      </c>
      <c r="K192" s="10">
        <f>IF(A192="","",N(H192)+I192-J192)</f>
      </c>
      <c r="L192" s="9"/>
      <c r="M192" s="11"/>
      <c r="N192" s="9"/>
      <c r="O192" s="12">
        <f>IF(A192="","",IF(AND(ISNUMBER(M192),ISNUMBER(N192)),ROUNDUP(M192*N192,0)+N(L192),IF(ISNUMBER(L192),L192,"")))</f>
      </c>
      <c r="P192" s="9"/>
      <c r="Q192" s="10">
        <f>IF(AND(ISNUMBER(K192),ISNUMBER(O192),ISNUMBER(P192)),IF(K192&lt;=O192,MAX(P192-K192,0),""),"")</f>
      </c>
      <c r="R192" s="13"/>
      <c r="S192" s="14">
        <f>IF(AND(ISNUMBER(K192),ISNUMBER(R192)),K192*R192,"")</f>
      </c>
      <c r="T192" s="10">
        <f>IF(ISNUMBER(K192),IF(K192&lt;=0,"欠品",IF(ISNUMBER(O192),IF(K192&lt;=O192,"要発注","OK"),"OK")),"")</f>
      </c>
      <c r="U192" s="9"/>
    </row>
    <row r="193" spans="1:21" x14ac:dyDescent="0.25">
      <c r="A193" s="9"/>
      <c r="B193" s="9"/>
      <c r="C193" s="9"/>
      <c r="D193" s="9"/>
      <c r="E193" s="9"/>
      <c r="F193" s="9"/>
      <c r="G193" s="9"/>
      <c r="H193" s="9"/>
      <c r="I193" s="10">
        <f>IF(A193="","",SUMIFS('入出庫'!$E$5:$E$1004,'入出庫'!$B$5:$B$1004,A193,'入出庫'!$D$5:$D$1004,"入庫"))</f>
      </c>
      <c r="J193" s="10">
        <f>IF(A193="","",SUMIFS('入出庫'!$E$5:$E$1004,'入出庫'!$B$5:$B$1004,A193,'入出庫'!$D$5:$D$1004,"出庫"))</f>
      </c>
      <c r="K193" s="10">
        <f>IF(A193="","",N(H193)+I193-J193)</f>
      </c>
      <c r="L193" s="9"/>
      <c r="M193" s="11"/>
      <c r="N193" s="9"/>
      <c r="O193" s="12">
        <f>IF(A193="","",IF(AND(ISNUMBER(M193),ISNUMBER(N193)),ROUNDUP(M193*N193,0)+N(L193),IF(ISNUMBER(L193),L193,"")))</f>
      </c>
      <c r="P193" s="9"/>
      <c r="Q193" s="10">
        <f>IF(AND(ISNUMBER(K193),ISNUMBER(O193),ISNUMBER(P193)),IF(K193&lt;=O193,MAX(P193-K193,0),""),"")</f>
      </c>
      <c r="R193" s="13"/>
      <c r="S193" s="14">
        <f>IF(AND(ISNUMBER(K193),ISNUMBER(R193)),K193*R193,"")</f>
      </c>
      <c r="T193" s="10">
        <f>IF(ISNUMBER(K193),IF(K193&lt;=0,"欠品",IF(ISNUMBER(O193),IF(K193&lt;=O193,"要発注","OK"),"OK")),"")</f>
      </c>
      <c r="U193" s="9"/>
    </row>
    <row r="194" spans="1:21" x14ac:dyDescent="0.25">
      <c r="A194" s="9"/>
      <c r="B194" s="9"/>
      <c r="C194" s="9"/>
      <c r="D194" s="9"/>
      <c r="E194" s="9"/>
      <c r="F194" s="9"/>
      <c r="G194" s="9"/>
      <c r="H194" s="9"/>
      <c r="I194" s="10">
        <f>IF(A194="","",SUMIFS('入出庫'!$E$5:$E$1004,'入出庫'!$B$5:$B$1004,A194,'入出庫'!$D$5:$D$1004,"入庫"))</f>
      </c>
      <c r="J194" s="10">
        <f>IF(A194="","",SUMIFS('入出庫'!$E$5:$E$1004,'入出庫'!$B$5:$B$1004,A194,'入出庫'!$D$5:$D$1004,"出庫"))</f>
      </c>
      <c r="K194" s="10">
        <f>IF(A194="","",N(H194)+I194-J194)</f>
      </c>
      <c r="L194" s="9"/>
      <c r="M194" s="11"/>
      <c r="N194" s="9"/>
      <c r="O194" s="12">
        <f>IF(A194="","",IF(AND(ISNUMBER(M194),ISNUMBER(N194)),ROUNDUP(M194*N194,0)+N(L194),IF(ISNUMBER(L194),L194,"")))</f>
      </c>
      <c r="P194" s="9"/>
      <c r="Q194" s="10">
        <f>IF(AND(ISNUMBER(K194),ISNUMBER(O194),ISNUMBER(P194)),IF(K194&lt;=O194,MAX(P194-K194,0),""),"")</f>
      </c>
      <c r="R194" s="13"/>
      <c r="S194" s="14">
        <f>IF(AND(ISNUMBER(K194),ISNUMBER(R194)),K194*R194,"")</f>
      </c>
      <c r="T194" s="10">
        <f>IF(ISNUMBER(K194),IF(K194&lt;=0,"欠品",IF(ISNUMBER(O194),IF(K194&lt;=O194,"要発注","OK"),"OK")),"")</f>
      </c>
      <c r="U194" s="9"/>
    </row>
    <row r="195" spans="1:21" x14ac:dyDescent="0.25">
      <c r="A195" s="9"/>
      <c r="B195" s="9"/>
      <c r="C195" s="9"/>
      <c r="D195" s="9"/>
      <c r="E195" s="9"/>
      <c r="F195" s="9"/>
      <c r="G195" s="9"/>
      <c r="H195" s="9"/>
      <c r="I195" s="10">
        <f>IF(A195="","",SUMIFS('入出庫'!$E$5:$E$1004,'入出庫'!$B$5:$B$1004,A195,'入出庫'!$D$5:$D$1004,"入庫"))</f>
      </c>
      <c r="J195" s="10">
        <f>IF(A195="","",SUMIFS('入出庫'!$E$5:$E$1004,'入出庫'!$B$5:$B$1004,A195,'入出庫'!$D$5:$D$1004,"出庫"))</f>
      </c>
      <c r="K195" s="10">
        <f>IF(A195="","",N(H195)+I195-J195)</f>
      </c>
      <c r="L195" s="9"/>
      <c r="M195" s="11"/>
      <c r="N195" s="9"/>
      <c r="O195" s="12">
        <f>IF(A195="","",IF(AND(ISNUMBER(M195),ISNUMBER(N195)),ROUNDUP(M195*N195,0)+N(L195),IF(ISNUMBER(L195),L195,"")))</f>
      </c>
      <c r="P195" s="9"/>
      <c r="Q195" s="10">
        <f>IF(AND(ISNUMBER(K195),ISNUMBER(O195),ISNUMBER(P195)),IF(K195&lt;=O195,MAX(P195-K195,0),""),"")</f>
      </c>
      <c r="R195" s="13"/>
      <c r="S195" s="14">
        <f>IF(AND(ISNUMBER(K195),ISNUMBER(R195)),K195*R195,"")</f>
      </c>
      <c r="T195" s="10">
        <f>IF(ISNUMBER(K195),IF(K195&lt;=0,"欠品",IF(ISNUMBER(O195),IF(K195&lt;=O195,"要発注","OK"),"OK")),"")</f>
      </c>
      <c r="U195" s="9"/>
    </row>
    <row r="196" spans="1:21" x14ac:dyDescent="0.25">
      <c r="A196" s="9"/>
      <c r="B196" s="9"/>
      <c r="C196" s="9"/>
      <c r="D196" s="9"/>
      <c r="E196" s="9"/>
      <c r="F196" s="9"/>
      <c r="G196" s="9"/>
      <c r="H196" s="9"/>
      <c r="I196" s="10">
        <f>IF(A196="","",SUMIFS('入出庫'!$E$5:$E$1004,'入出庫'!$B$5:$B$1004,A196,'入出庫'!$D$5:$D$1004,"入庫"))</f>
      </c>
      <c r="J196" s="10">
        <f>IF(A196="","",SUMIFS('入出庫'!$E$5:$E$1004,'入出庫'!$B$5:$B$1004,A196,'入出庫'!$D$5:$D$1004,"出庫"))</f>
      </c>
      <c r="K196" s="10">
        <f>IF(A196="","",N(H196)+I196-J196)</f>
      </c>
      <c r="L196" s="9"/>
      <c r="M196" s="11"/>
      <c r="N196" s="9"/>
      <c r="O196" s="12">
        <f>IF(A196="","",IF(AND(ISNUMBER(M196),ISNUMBER(N196)),ROUNDUP(M196*N196,0)+N(L196),IF(ISNUMBER(L196),L196,"")))</f>
      </c>
      <c r="P196" s="9"/>
      <c r="Q196" s="10">
        <f>IF(AND(ISNUMBER(K196),ISNUMBER(O196),ISNUMBER(P196)),IF(K196&lt;=O196,MAX(P196-K196,0),""),"")</f>
      </c>
      <c r="R196" s="13"/>
      <c r="S196" s="14">
        <f>IF(AND(ISNUMBER(K196),ISNUMBER(R196)),K196*R196,"")</f>
      </c>
      <c r="T196" s="10">
        <f>IF(ISNUMBER(K196),IF(K196&lt;=0,"欠品",IF(ISNUMBER(O196),IF(K196&lt;=O196,"要発注","OK"),"OK")),"")</f>
      </c>
      <c r="U196" s="9"/>
    </row>
    <row r="197" spans="1:21" x14ac:dyDescent="0.25">
      <c r="A197" s="9"/>
      <c r="B197" s="9"/>
      <c r="C197" s="9"/>
      <c r="D197" s="9"/>
      <c r="E197" s="9"/>
      <c r="F197" s="9"/>
      <c r="G197" s="9"/>
      <c r="H197" s="9"/>
      <c r="I197" s="10">
        <f>IF(A197="","",SUMIFS('入出庫'!$E$5:$E$1004,'入出庫'!$B$5:$B$1004,A197,'入出庫'!$D$5:$D$1004,"入庫"))</f>
      </c>
      <c r="J197" s="10">
        <f>IF(A197="","",SUMIFS('入出庫'!$E$5:$E$1004,'入出庫'!$B$5:$B$1004,A197,'入出庫'!$D$5:$D$1004,"出庫"))</f>
      </c>
      <c r="K197" s="10">
        <f>IF(A197="","",N(H197)+I197-J197)</f>
      </c>
      <c r="L197" s="9"/>
      <c r="M197" s="11"/>
      <c r="N197" s="9"/>
      <c r="O197" s="12">
        <f>IF(A197="","",IF(AND(ISNUMBER(M197),ISNUMBER(N197)),ROUNDUP(M197*N197,0)+N(L197),IF(ISNUMBER(L197),L197,"")))</f>
      </c>
      <c r="P197" s="9"/>
      <c r="Q197" s="10">
        <f>IF(AND(ISNUMBER(K197),ISNUMBER(O197),ISNUMBER(P197)),IF(K197&lt;=O197,MAX(P197-K197,0),""),"")</f>
      </c>
      <c r="R197" s="13"/>
      <c r="S197" s="14">
        <f>IF(AND(ISNUMBER(K197),ISNUMBER(R197)),K197*R197,"")</f>
      </c>
      <c r="T197" s="10">
        <f>IF(ISNUMBER(K197),IF(K197&lt;=0,"欠品",IF(ISNUMBER(O197),IF(K197&lt;=O197,"要発注","OK"),"OK")),"")</f>
      </c>
      <c r="U197" s="9"/>
    </row>
    <row r="198" spans="1:21" x14ac:dyDescent="0.25">
      <c r="A198" s="9"/>
      <c r="B198" s="9"/>
      <c r="C198" s="9"/>
      <c r="D198" s="9"/>
      <c r="E198" s="9"/>
      <c r="F198" s="9"/>
      <c r="G198" s="9"/>
      <c r="H198" s="9"/>
      <c r="I198" s="10">
        <f>IF(A198="","",SUMIFS('入出庫'!$E$5:$E$1004,'入出庫'!$B$5:$B$1004,A198,'入出庫'!$D$5:$D$1004,"入庫"))</f>
      </c>
      <c r="J198" s="10">
        <f>IF(A198="","",SUMIFS('入出庫'!$E$5:$E$1004,'入出庫'!$B$5:$B$1004,A198,'入出庫'!$D$5:$D$1004,"出庫"))</f>
      </c>
      <c r="K198" s="10">
        <f>IF(A198="","",N(H198)+I198-J198)</f>
      </c>
      <c r="L198" s="9"/>
      <c r="M198" s="11"/>
      <c r="N198" s="9"/>
      <c r="O198" s="12">
        <f>IF(A198="","",IF(AND(ISNUMBER(M198),ISNUMBER(N198)),ROUNDUP(M198*N198,0)+N(L198),IF(ISNUMBER(L198),L198,"")))</f>
      </c>
      <c r="P198" s="9"/>
      <c r="Q198" s="10">
        <f>IF(AND(ISNUMBER(K198),ISNUMBER(O198),ISNUMBER(P198)),IF(K198&lt;=O198,MAX(P198-K198,0),""),"")</f>
      </c>
      <c r="R198" s="13"/>
      <c r="S198" s="14">
        <f>IF(AND(ISNUMBER(K198),ISNUMBER(R198)),K198*R198,"")</f>
      </c>
      <c r="T198" s="10">
        <f>IF(ISNUMBER(K198),IF(K198&lt;=0,"欠品",IF(ISNUMBER(O198),IF(K198&lt;=O198,"要発注","OK"),"OK")),"")</f>
      </c>
      <c r="U198" s="9"/>
    </row>
    <row r="199" spans="1:21" x14ac:dyDescent="0.25">
      <c r="A199" s="9"/>
      <c r="B199" s="9"/>
      <c r="C199" s="9"/>
      <c r="D199" s="9"/>
      <c r="E199" s="9"/>
      <c r="F199" s="9"/>
      <c r="G199" s="9"/>
      <c r="H199" s="9"/>
      <c r="I199" s="10">
        <f>IF(A199="","",SUMIFS('入出庫'!$E$5:$E$1004,'入出庫'!$B$5:$B$1004,A199,'入出庫'!$D$5:$D$1004,"入庫"))</f>
      </c>
      <c r="J199" s="10">
        <f>IF(A199="","",SUMIFS('入出庫'!$E$5:$E$1004,'入出庫'!$B$5:$B$1004,A199,'入出庫'!$D$5:$D$1004,"出庫"))</f>
      </c>
      <c r="K199" s="10">
        <f>IF(A199="","",N(H199)+I199-J199)</f>
      </c>
      <c r="L199" s="9"/>
      <c r="M199" s="11"/>
      <c r="N199" s="9"/>
      <c r="O199" s="12">
        <f>IF(A199="","",IF(AND(ISNUMBER(M199),ISNUMBER(N199)),ROUNDUP(M199*N199,0)+N(L199),IF(ISNUMBER(L199),L199,"")))</f>
      </c>
      <c r="P199" s="9"/>
      <c r="Q199" s="10">
        <f>IF(AND(ISNUMBER(K199),ISNUMBER(O199),ISNUMBER(P199)),IF(K199&lt;=O199,MAX(P199-K199,0),""),"")</f>
      </c>
      <c r="R199" s="13"/>
      <c r="S199" s="14">
        <f>IF(AND(ISNUMBER(K199),ISNUMBER(R199)),K199*R199,"")</f>
      </c>
      <c r="T199" s="10">
        <f>IF(ISNUMBER(K199),IF(K199&lt;=0,"欠品",IF(ISNUMBER(O199),IF(K199&lt;=O199,"要発注","OK"),"OK")),"")</f>
      </c>
      <c r="U199" s="9"/>
    </row>
    <row r="200" spans="1:21" x14ac:dyDescent="0.25">
      <c r="A200" s="9"/>
      <c r="B200" s="9"/>
      <c r="C200" s="9"/>
      <c r="D200" s="9"/>
      <c r="E200" s="9"/>
      <c r="F200" s="9"/>
      <c r="G200" s="9"/>
      <c r="H200" s="9"/>
      <c r="I200" s="10">
        <f>IF(A200="","",SUMIFS('入出庫'!$E$5:$E$1004,'入出庫'!$B$5:$B$1004,A200,'入出庫'!$D$5:$D$1004,"入庫"))</f>
      </c>
      <c r="J200" s="10">
        <f>IF(A200="","",SUMIFS('入出庫'!$E$5:$E$1004,'入出庫'!$B$5:$B$1004,A200,'入出庫'!$D$5:$D$1004,"出庫"))</f>
      </c>
      <c r="K200" s="10">
        <f>IF(A200="","",N(H200)+I200-J200)</f>
      </c>
      <c r="L200" s="9"/>
      <c r="M200" s="11"/>
      <c r="N200" s="9"/>
      <c r="O200" s="12">
        <f>IF(A200="","",IF(AND(ISNUMBER(M200),ISNUMBER(N200)),ROUNDUP(M200*N200,0)+N(L200),IF(ISNUMBER(L200),L200,"")))</f>
      </c>
      <c r="P200" s="9"/>
      <c r="Q200" s="10">
        <f>IF(AND(ISNUMBER(K200),ISNUMBER(O200),ISNUMBER(P200)),IF(K200&lt;=O200,MAX(P200-K200,0),""),"")</f>
      </c>
      <c r="R200" s="13"/>
      <c r="S200" s="14">
        <f>IF(AND(ISNUMBER(K200),ISNUMBER(R200)),K200*R200,"")</f>
      </c>
      <c r="T200" s="10">
        <f>IF(ISNUMBER(K200),IF(K200&lt;=0,"欠品",IF(ISNUMBER(O200),IF(K200&lt;=O200,"要発注","OK"),"OK")),"")</f>
      </c>
      <c r="U200" s="9"/>
    </row>
    <row r="201" spans="1:21" x14ac:dyDescent="0.25">
      <c r="A201" s="9"/>
      <c r="B201" s="9"/>
      <c r="C201" s="9"/>
      <c r="D201" s="9"/>
      <c r="E201" s="9"/>
      <c r="F201" s="9"/>
      <c r="G201" s="9"/>
      <c r="H201" s="9"/>
      <c r="I201" s="10">
        <f>IF(A201="","",SUMIFS('入出庫'!$E$5:$E$1004,'入出庫'!$B$5:$B$1004,A201,'入出庫'!$D$5:$D$1004,"入庫"))</f>
      </c>
      <c r="J201" s="10">
        <f>IF(A201="","",SUMIFS('入出庫'!$E$5:$E$1004,'入出庫'!$B$5:$B$1004,A201,'入出庫'!$D$5:$D$1004,"出庫"))</f>
      </c>
      <c r="K201" s="10">
        <f>IF(A201="","",N(H201)+I201-J201)</f>
      </c>
      <c r="L201" s="9"/>
      <c r="M201" s="11"/>
      <c r="N201" s="9"/>
      <c r="O201" s="12">
        <f>IF(A201="","",IF(AND(ISNUMBER(M201),ISNUMBER(N201)),ROUNDUP(M201*N201,0)+N(L201),IF(ISNUMBER(L201),L201,"")))</f>
      </c>
      <c r="P201" s="9"/>
      <c r="Q201" s="10">
        <f>IF(AND(ISNUMBER(K201),ISNUMBER(O201),ISNUMBER(P201)),IF(K201&lt;=O201,MAX(P201-K201,0),""),"")</f>
      </c>
      <c r="R201" s="13"/>
      <c r="S201" s="14">
        <f>IF(AND(ISNUMBER(K201),ISNUMBER(R201)),K201*R201,"")</f>
      </c>
      <c r="T201" s="10">
        <f>IF(ISNUMBER(K201),IF(K201&lt;=0,"欠品",IF(ISNUMBER(O201),IF(K201&lt;=O201,"要発注","OK"),"OK")),"")</f>
      </c>
      <c r="U201" s="9"/>
    </row>
    <row r="202" spans="1:21" x14ac:dyDescent="0.25">
      <c r="A202" s="9"/>
      <c r="B202" s="9"/>
      <c r="C202" s="9"/>
      <c r="D202" s="9"/>
      <c r="E202" s="9"/>
      <c r="F202" s="9"/>
      <c r="G202" s="9"/>
      <c r="H202" s="9"/>
      <c r="I202" s="10">
        <f>IF(A202="","",SUMIFS('入出庫'!$E$5:$E$1004,'入出庫'!$B$5:$B$1004,A202,'入出庫'!$D$5:$D$1004,"入庫"))</f>
      </c>
      <c r="J202" s="10">
        <f>IF(A202="","",SUMIFS('入出庫'!$E$5:$E$1004,'入出庫'!$B$5:$B$1004,A202,'入出庫'!$D$5:$D$1004,"出庫"))</f>
      </c>
      <c r="K202" s="10">
        <f>IF(A202="","",N(H202)+I202-J202)</f>
      </c>
      <c r="L202" s="9"/>
      <c r="M202" s="11"/>
      <c r="N202" s="9"/>
      <c r="O202" s="12">
        <f>IF(A202="","",IF(AND(ISNUMBER(M202),ISNUMBER(N202)),ROUNDUP(M202*N202,0)+N(L202),IF(ISNUMBER(L202),L202,"")))</f>
      </c>
      <c r="P202" s="9"/>
      <c r="Q202" s="10">
        <f>IF(AND(ISNUMBER(K202),ISNUMBER(O202),ISNUMBER(P202)),IF(K202&lt;=O202,MAX(P202-K202,0),""),"")</f>
      </c>
      <c r="R202" s="13"/>
      <c r="S202" s="14">
        <f>IF(AND(ISNUMBER(K202),ISNUMBER(R202)),K202*R202,"")</f>
      </c>
      <c r="T202" s="10">
        <f>IF(ISNUMBER(K202),IF(K202&lt;=0,"欠品",IF(ISNUMBER(O202),IF(K202&lt;=O202,"要発注","OK"),"OK")),"")</f>
      </c>
      <c r="U202" s="9"/>
    </row>
    <row r="203" spans="1:21" x14ac:dyDescent="0.25">
      <c r="A203" s="9"/>
      <c r="B203" s="9"/>
      <c r="C203" s="9"/>
      <c r="D203" s="9"/>
      <c r="E203" s="9"/>
      <c r="F203" s="9"/>
      <c r="G203" s="9"/>
      <c r="H203" s="9"/>
      <c r="I203" s="10">
        <f>IF(A203="","",SUMIFS('入出庫'!$E$5:$E$1004,'入出庫'!$B$5:$B$1004,A203,'入出庫'!$D$5:$D$1004,"入庫"))</f>
      </c>
      <c r="J203" s="10">
        <f>IF(A203="","",SUMIFS('入出庫'!$E$5:$E$1004,'入出庫'!$B$5:$B$1004,A203,'入出庫'!$D$5:$D$1004,"出庫"))</f>
      </c>
      <c r="K203" s="10">
        <f>IF(A203="","",N(H203)+I203-J203)</f>
      </c>
      <c r="L203" s="9"/>
      <c r="M203" s="11"/>
      <c r="N203" s="9"/>
      <c r="O203" s="12">
        <f>IF(A203="","",IF(AND(ISNUMBER(M203),ISNUMBER(N203)),ROUNDUP(M203*N203,0)+N(L203),IF(ISNUMBER(L203),L203,"")))</f>
      </c>
      <c r="P203" s="9"/>
      <c r="Q203" s="10">
        <f>IF(AND(ISNUMBER(K203),ISNUMBER(O203),ISNUMBER(P203)),IF(K203&lt;=O203,MAX(P203-K203,0),""),"")</f>
      </c>
      <c r="R203" s="13"/>
      <c r="S203" s="14">
        <f>IF(AND(ISNUMBER(K203),ISNUMBER(R203)),K203*R203,"")</f>
      </c>
      <c r="T203" s="10">
        <f>IF(ISNUMBER(K203),IF(K203&lt;=0,"欠品",IF(ISNUMBER(O203),IF(K203&lt;=O203,"要発注","OK"),"OK")),"")</f>
      </c>
      <c r="U203" s="9"/>
    </row>
    <row r="204" spans="1:21" x14ac:dyDescent="0.25">
      <c r="A204" s="9"/>
      <c r="B204" s="9"/>
      <c r="C204" s="9"/>
      <c r="D204" s="9"/>
      <c r="E204" s="9"/>
      <c r="F204" s="9"/>
      <c r="G204" s="9"/>
      <c r="H204" s="9"/>
      <c r="I204" s="10">
        <f>IF(A204="","",SUMIFS('入出庫'!$E$5:$E$1004,'入出庫'!$B$5:$B$1004,A204,'入出庫'!$D$5:$D$1004,"入庫"))</f>
      </c>
      <c r="J204" s="10">
        <f>IF(A204="","",SUMIFS('入出庫'!$E$5:$E$1004,'入出庫'!$B$5:$B$1004,A204,'入出庫'!$D$5:$D$1004,"出庫"))</f>
      </c>
      <c r="K204" s="10">
        <f>IF(A204="","",N(H204)+I204-J204)</f>
      </c>
      <c r="L204" s="9"/>
      <c r="M204" s="11"/>
      <c r="N204" s="9"/>
      <c r="O204" s="12">
        <f>IF(A204="","",IF(AND(ISNUMBER(M204),ISNUMBER(N204)),ROUNDUP(M204*N204,0)+N(L204),IF(ISNUMBER(L204),L204,"")))</f>
      </c>
      <c r="P204" s="9"/>
      <c r="Q204" s="10">
        <f>IF(AND(ISNUMBER(K204),ISNUMBER(O204),ISNUMBER(P204)),IF(K204&lt;=O204,MAX(P204-K204,0),""),"")</f>
      </c>
      <c r="R204" s="13"/>
      <c r="S204" s="14">
        <f>IF(AND(ISNUMBER(K204),ISNUMBER(R204)),K204*R204,"")</f>
      </c>
      <c r="T204" s="10">
        <f>IF(ISNUMBER(K204),IF(K204&lt;=0,"欠品",IF(ISNUMBER(O204),IF(K204&lt;=O204,"要発注","OK"),"OK")),"")</f>
      </c>
      <c r="U204" s="9"/>
    </row>
    <row r="205" spans="1:21" x14ac:dyDescent="0.25">
      <c r="A205" s="9"/>
      <c r="B205" s="9"/>
      <c r="C205" s="9"/>
      <c r="D205" s="9"/>
      <c r="E205" s="9"/>
      <c r="F205" s="9"/>
      <c r="G205" s="9"/>
      <c r="H205" s="9"/>
      <c r="I205" s="10">
        <f>IF(A205="","",SUMIFS('入出庫'!$E$5:$E$1004,'入出庫'!$B$5:$B$1004,A205,'入出庫'!$D$5:$D$1004,"入庫"))</f>
      </c>
      <c r="J205" s="10">
        <f>IF(A205="","",SUMIFS('入出庫'!$E$5:$E$1004,'入出庫'!$B$5:$B$1004,A205,'入出庫'!$D$5:$D$1004,"出庫"))</f>
      </c>
      <c r="K205" s="10">
        <f>IF(A205="","",N(H205)+I205-J205)</f>
      </c>
      <c r="L205" s="9"/>
      <c r="M205" s="11"/>
      <c r="N205" s="9"/>
      <c r="O205" s="12">
        <f>IF(A205="","",IF(AND(ISNUMBER(M205),ISNUMBER(N205)),ROUNDUP(M205*N205,0)+N(L205),IF(ISNUMBER(L205),L205,"")))</f>
      </c>
      <c r="P205" s="9"/>
      <c r="Q205" s="10">
        <f>IF(AND(ISNUMBER(K205),ISNUMBER(O205),ISNUMBER(P205)),IF(K205&lt;=O205,MAX(P205-K205,0),""),"")</f>
      </c>
      <c r="R205" s="13"/>
      <c r="S205" s="14">
        <f>IF(AND(ISNUMBER(K205),ISNUMBER(R205)),K205*R205,"")</f>
      </c>
      <c r="T205" s="10">
        <f>IF(ISNUMBER(K205),IF(K205&lt;=0,"欠品",IF(ISNUMBER(O205),IF(K205&lt;=O205,"要発注","OK"),"OK")),"")</f>
      </c>
      <c r="U205" s="9"/>
    </row>
    <row r="206" spans="1:21" x14ac:dyDescent="0.25">
      <c r="A206" s="9"/>
      <c r="B206" s="9"/>
      <c r="C206" s="9"/>
      <c r="D206" s="9"/>
      <c r="E206" s="9"/>
      <c r="F206" s="9"/>
      <c r="G206" s="9"/>
      <c r="H206" s="9"/>
      <c r="I206" s="10">
        <f>IF(A206="","",SUMIFS('入出庫'!$E$5:$E$1004,'入出庫'!$B$5:$B$1004,A206,'入出庫'!$D$5:$D$1004,"入庫"))</f>
      </c>
      <c r="J206" s="10">
        <f>IF(A206="","",SUMIFS('入出庫'!$E$5:$E$1004,'入出庫'!$B$5:$B$1004,A206,'入出庫'!$D$5:$D$1004,"出庫"))</f>
      </c>
      <c r="K206" s="10">
        <f>IF(A206="","",N(H206)+I206-J206)</f>
      </c>
      <c r="L206" s="9"/>
      <c r="M206" s="11"/>
      <c r="N206" s="9"/>
      <c r="O206" s="12">
        <f>IF(A206="","",IF(AND(ISNUMBER(M206),ISNUMBER(N206)),ROUNDUP(M206*N206,0)+N(L206),IF(ISNUMBER(L206),L206,"")))</f>
      </c>
      <c r="P206" s="9"/>
      <c r="Q206" s="10">
        <f>IF(AND(ISNUMBER(K206),ISNUMBER(O206),ISNUMBER(P206)),IF(K206&lt;=O206,MAX(P206-K206,0),""),"")</f>
      </c>
      <c r="R206" s="13"/>
      <c r="S206" s="14">
        <f>IF(AND(ISNUMBER(K206),ISNUMBER(R206)),K206*R206,"")</f>
      </c>
      <c r="T206" s="10">
        <f>IF(ISNUMBER(K206),IF(K206&lt;=0,"欠品",IF(ISNUMBER(O206),IF(K206&lt;=O206,"要発注","OK"),"OK")),"")</f>
      </c>
      <c r="U206" s="9"/>
    </row>
    <row r="207" spans="1:21" x14ac:dyDescent="0.25">
      <c r="A207" s="9"/>
      <c r="B207" s="9"/>
      <c r="C207" s="9"/>
      <c r="D207" s="9"/>
      <c r="E207" s="9"/>
      <c r="F207" s="9"/>
      <c r="G207" s="9"/>
      <c r="H207" s="9"/>
      <c r="I207" s="10">
        <f>IF(A207="","",SUMIFS('入出庫'!$E$5:$E$1004,'入出庫'!$B$5:$B$1004,A207,'入出庫'!$D$5:$D$1004,"入庫"))</f>
      </c>
      <c r="J207" s="10">
        <f>IF(A207="","",SUMIFS('入出庫'!$E$5:$E$1004,'入出庫'!$B$5:$B$1004,A207,'入出庫'!$D$5:$D$1004,"出庫"))</f>
      </c>
      <c r="K207" s="10">
        <f>IF(A207="","",N(H207)+I207-J207)</f>
      </c>
      <c r="L207" s="9"/>
      <c r="M207" s="11"/>
      <c r="N207" s="9"/>
      <c r="O207" s="12">
        <f>IF(A207="","",IF(AND(ISNUMBER(M207),ISNUMBER(N207)),ROUNDUP(M207*N207,0)+N(L207),IF(ISNUMBER(L207),L207,"")))</f>
      </c>
      <c r="P207" s="9"/>
      <c r="Q207" s="10">
        <f>IF(AND(ISNUMBER(K207),ISNUMBER(O207),ISNUMBER(P207)),IF(K207&lt;=O207,MAX(P207-K207,0),""),"")</f>
      </c>
      <c r="R207" s="13"/>
      <c r="S207" s="14">
        <f>IF(AND(ISNUMBER(K207),ISNUMBER(R207)),K207*R207,"")</f>
      </c>
      <c r="T207" s="10">
        <f>IF(ISNUMBER(K207),IF(K207&lt;=0,"欠品",IF(ISNUMBER(O207),IF(K207&lt;=O207,"要発注","OK"),"OK")),"")</f>
      </c>
      <c r="U207" s="9"/>
    </row>
    <row r="208" spans="1:21" x14ac:dyDescent="0.25">
      <c r="A208" s="9"/>
      <c r="B208" s="9"/>
      <c r="C208" s="9"/>
      <c r="D208" s="9"/>
      <c r="E208" s="9"/>
      <c r="F208" s="9"/>
      <c r="G208" s="9"/>
      <c r="H208" s="9"/>
      <c r="I208" s="10">
        <f>IF(A208="","",SUMIFS('入出庫'!$E$5:$E$1004,'入出庫'!$B$5:$B$1004,A208,'入出庫'!$D$5:$D$1004,"入庫"))</f>
      </c>
      <c r="J208" s="10">
        <f>IF(A208="","",SUMIFS('入出庫'!$E$5:$E$1004,'入出庫'!$B$5:$B$1004,A208,'入出庫'!$D$5:$D$1004,"出庫"))</f>
      </c>
      <c r="K208" s="10">
        <f>IF(A208="","",N(H208)+I208-J208)</f>
      </c>
      <c r="L208" s="9"/>
      <c r="M208" s="11"/>
      <c r="N208" s="9"/>
      <c r="O208" s="12">
        <f>IF(A208="","",IF(AND(ISNUMBER(M208),ISNUMBER(N208)),ROUNDUP(M208*N208,0)+N(L208),IF(ISNUMBER(L208),L208,"")))</f>
      </c>
      <c r="P208" s="9"/>
      <c r="Q208" s="10">
        <f>IF(AND(ISNUMBER(K208),ISNUMBER(O208),ISNUMBER(P208)),IF(K208&lt;=O208,MAX(P208-K208,0),""),"")</f>
      </c>
      <c r="R208" s="13"/>
      <c r="S208" s="14">
        <f>IF(AND(ISNUMBER(K208),ISNUMBER(R208)),K208*R208,"")</f>
      </c>
      <c r="T208" s="10">
        <f>IF(ISNUMBER(K208),IF(K208&lt;=0,"欠品",IF(ISNUMBER(O208),IF(K208&lt;=O208,"要発注","OK"),"OK")),"")</f>
      </c>
      <c r="U208" s="9"/>
    </row>
    <row r="209" spans="1:21" x14ac:dyDescent="0.25">
      <c r="A209" s="9"/>
      <c r="B209" s="9"/>
      <c r="C209" s="9"/>
      <c r="D209" s="9"/>
      <c r="E209" s="9"/>
      <c r="F209" s="9"/>
      <c r="G209" s="9"/>
      <c r="H209" s="9"/>
      <c r="I209" s="10">
        <f>IF(A209="","",SUMIFS('入出庫'!$E$5:$E$1004,'入出庫'!$B$5:$B$1004,A209,'入出庫'!$D$5:$D$1004,"入庫"))</f>
      </c>
      <c r="J209" s="10">
        <f>IF(A209="","",SUMIFS('入出庫'!$E$5:$E$1004,'入出庫'!$B$5:$B$1004,A209,'入出庫'!$D$5:$D$1004,"出庫"))</f>
      </c>
      <c r="K209" s="10">
        <f>IF(A209="","",N(H209)+I209-J209)</f>
      </c>
      <c r="L209" s="9"/>
      <c r="M209" s="11"/>
      <c r="N209" s="9"/>
      <c r="O209" s="12">
        <f>IF(A209="","",IF(AND(ISNUMBER(M209),ISNUMBER(N209)),ROUNDUP(M209*N209,0)+N(L209),IF(ISNUMBER(L209),L209,"")))</f>
      </c>
      <c r="P209" s="9"/>
      <c r="Q209" s="10">
        <f>IF(AND(ISNUMBER(K209),ISNUMBER(O209),ISNUMBER(P209)),IF(K209&lt;=O209,MAX(P209-K209,0),""),"")</f>
      </c>
      <c r="R209" s="13"/>
      <c r="S209" s="14">
        <f>IF(AND(ISNUMBER(K209),ISNUMBER(R209)),K209*R209,"")</f>
      </c>
      <c r="T209" s="10">
        <f>IF(ISNUMBER(K209),IF(K209&lt;=0,"欠品",IF(ISNUMBER(O209),IF(K209&lt;=O209,"要発注","OK"),"OK")),"")</f>
      </c>
      <c r="U209" s="9"/>
    </row>
    <row r="210" spans="1:21" x14ac:dyDescent="0.25">
      <c r="A210" s="9"/>
      <c r="B210" s="9"/>
      <c r="C210" s="9"/>
      <c r="D210" s="9"/>
      <c r="E210" s="9"/>
      <c r="F210" s="9"/>
      <c r="G210" s="9"/>
      <c r="H210" s="9"/>
      <c r="I210" s="10">
        <f>IF(A210="","",SUMIFS('入出庫'!$E$5:$E$1004,'入出庫'!$B$5:$B$1004,A210,'入出庫'!$D$5:$D$1004,"入庫"))</f>
      </c>
      <c r="J210" s="10">
        <f>IF(A210="","",SUMIFS('入出庫'!$E$5:$E$1004,'入出庫'!$B$5:$B$1004,A210,'入出庫'!$D$5:$D$1004,"出庫"))</f>
      </c>
      <c r="K210" s="10">
        <f>IF(A210="","",N(H210)+I210-J210)</f>
      </c>
      <c r="L210" s="9"/>
      <c r="M210" s="11"/>
      <c r="N210" s="9"/>
      <c r="O210" s="12">
        <f>IF(A210="","",IF(AND(ISNUMBER(M210),ISNUMBER(N210)),ROUNDUP(M210*N210,0)+N(L210),IF(ISNUMBER(L210),L210,"")))</f>
      </c>
      <c r="P210" s="9"/>
      <c r="Q210" s="10">
        <f>IF(AND(ISNUMBER(K210),ISNUMBER(O210),ISNUMBER(P210)),IF(K210&lt;=O210,MAX(P210-K210,0),""),"")</f>
      </c>
      <c r="R210" s="13"/>
      <c r="S210" s="14">
        <f>IF(AND(ISNUMBER(K210),ISNUMBER(R210)),K210*R210,"")</f>
      </c>
      <c r="T210" s="10">
        <f>IF(ISNUMBER(K210),IF(K210&lt;=0,"欠品",IF(ISNUMBER(O210),IF(K210&lt;=O210,"要発注","OK"),"OK")),"")</f>
      </c>
      <c r="U210" s="9"/>
    </row>
    <row r="211" spans="1:21" x14ac:dyDescent="0.25">
      <c r="A211" s="9"/>
      <c r="B211" s="9"/>
      <c r="C211" s="9"/>
      <c r="D211" s="9"/>
      <c r="E211" s="9"/>
      <c r="F211" s="9"/>
      <c r="G211" s="9"/>
      <c r="H211" s="9"/>
      <c r="I211" s="10">
        <f>IF(A211="","",SUMIFS('入出庫'!$E$5:$E$1004,'入出庫'!$B$5:$B$1004,A211,'入出庫'!$D$5:$D$1004,"入庫"))</f>
      </c>
      <c r="J211" s="10">
        <f>IF(A211="","",SUMIFS('入出庫'!$E$5:$E$1004,'入出庫'!$B$5:$B$1004,A211,'入出庫'!$D$5:$D$1004,"出庫"))</f>
      </c>
      <c r="K211" s="10">
        <f>IF(A211="","",N(H211)+I211-J211)</f>
      </c>
      <c r="L211" s="9"/>
      <c r="M211" s="11"/>
      <c r="N211" s="9"/>
      <c r="O211" s="12">
        <f>IF(A211="","",IF(AND(ISNUMBER(M211),ISNUMBER(N211)),ROUNDUP(M211*N211,0)+N(L211),IF(ISNUMBER(L211),L211,"")))</f>
      </c>
      <c r="P211" s="9"/>
      <c r="Q211" s="10">
        <f>IF(AND(ISNUMBER(K211),ISNUMBER(O211),ISNUMBER(P211)),IF(K211&lt;=O211,MAX(P211-K211,0),""),"")</f>
      </c>
      <c r="R211" s="13"/>
      <c r="S211" s="14">
        <f>IF(AND(ISNUMBER(K211),ISNUMBER(R211)),K211*R211,"")</f>
      </c>
      <c r="T211" s="10">
        <f>IF(ISNUMBER(K211),IF(K211&lt;=0,"欠品",IF(ISNUMBER(O211),IF(K211&lt;=O211,"要発注","OK"),"OK")),"")</f>
      </c>
      <c r="U211" s="9"/>
    </row>
    <row r="212" spans="1:21" x14ac:dyDescent="0.25">
      <c r="A212" s="9"/>
      <c r="B212" s="9"/>
      <c r="C212" s="9"/>
      <c r="D212" s="9"/>
      <c r="E212" s="9"/>
      <c r="F212" s="9"/>
      <c r="G212" s="9"/>
      <c r="H212" s="9"/>
      <c r="I212" s="10">
        <f>IF(A212="","",SUMIFS('入出庫'!$E$5:$E$1004,'入出庫'!$B$5:$B$1004,A212,'入出庫'!$D$5:$D$1004,"入庫"))</f>
      </c>
      <c r="J212" s="10">
        <f>IF(A212="","",SUMIFS('入出庫'!$E$5:$E$1004,'入出庫'!$B$5:$B$1004,A212,'入出庫'!$D$5:$D$1004,"出庫"))</f>
      </c>
      <c r="K212" s="10">
        <f>IF(A212="","",N(H212)+I212-J212)</f>
      </c>
      <c r="L212" s="9"/>
      <c r="M212" s="11"/>
      <c r="N212" s="9"/>
      <c r="O212" s="12">
        <f>IF(A212="","",IF(AND(ISNUMBER(M212),ISNUMBER(N212)),ROUNDUP(M212*N212,0)+N(L212),IF(ISNUMBER(L212),L212,"")))</f>
      </c>
      <c r="P212" s="9"/>
      <c r="Q212" s="10">
        <f>IF(AND(ISNUMBER(K212),ISNUMBER(O212),ISNUMBER(P212)),IF(K212&lt;=O212,MAX(P212-K212,0),""),"")</f>
      </c>
      <c r="R212" s="13"/>
      <c r="S212" s="14">
        <f>IF(AND(ISNUMBER(K212),ISNUMBER(R212)),K212*R212,"")</f>
      </c>
      <c r="T212" s="10">
        <f>IF(ISNUMBER(K212),IF(K212&lt;=0,"欠品",IF(ISNUMBER(O212),IF(K212&lt;=O212,"要発注","OK"),"OK")),"")</f>
      </c>
      <c r="U212" s="9"/>
    </row>
    <row r="213" spans="1:21" x14ac:dyDescent="0.25">
      <c r="A213" s="9"/>
      <c r="B213" s="9"/>
      <c r="C213" s="9"/>
      <c r="D213" s="9"/>
      <c r="E213" s="9"/>
      <c r="F213" s="9"/>
      <c r="G213" s="9"/>
      <c r="H213" s="9"/>
      <c r="I213" s="10">
        <f>IF(A213="","",SUMIFS('入出庫'!$E$5:$E$1004,'入出庫'!$B$5:$B$1004,A213,'入出庫'!$D$5:$D$1004,"入庫"))</f>
      </c>
      <c r="J213" s="10">
        <f>IF(A213="","",SUMIFS('入出庫'!$E$5:$E$1004,'入出庫'!$B$5:$B$1004,A213,'入出庫'!$D$5:$D$1004,"出庫"))</f>
      </c>
      <c r="K213" s="10">
        <f>IF(A213="","",N(H213)+I213-J213)</f>
      </c>
      <c r="L213" s="9"/>
      <c r="M213" s="11"/>
      <c r="N213" s="9"/>
      <c r="O213" s="12">
        <f>IF(A213="","",IF(AND(ISNUMBER(M213),ISNUMBER(N213)),ROUNDUP(M213*N213,0)+N(L213),IF(ISNUMBER(L213),L213,"")))</f>
      </c>
      <c r="P213" s="9"/>
      <c r="Q213" s="10">
        <f>IF(AND(ISNUMBER(K213),ISNUMBER(O213),ISNUMBER(P213)),IF(K213&lt;=O213,MAX(P213-K213,0),""),"")</f>
      </c>
      <c r="R213" s="13"/>
      <c r="S213" s="14">
        <f>IF(AND(ISNUMBER(K213),ISNUMBER(R213)),K213*R213,"")</f>
      </c>
      <c r="T213" s="10">
        <f>IF(ISNUMBER(K213),IF(K213&lt;=0,"欠品",IF(ISNUMBER(O213),IF(K213&lt;=O213,"要発注","OK"),"OK")),"")</f>
      </c>
      <c r="U213" s="9"/>
    </row>
    <row r="214" spans="1:21" x14ac:dyDescent="0.25">
      <c r="A214" s="9"/>
      <c r="B214" s="9"/>
      <c r="C214" s="9"/>
      <c r="D214" s="9"/>
      <c r="E214" s="9"/>
      <c r="F214" s="9"/>
      <c r="G214" s="9"/>
      <c r="H214" s="9"/>
      <c r="I214" s="10">
        <f>IF(A214="","",SUMIFS('入出庫'!$E$5:$E$1004,'入出庫'!$B$5:$B$1004,A214,'入出庫'!$D$5:$D$1004,"入庫"))</f>
      </c>
      <c r="J214" s="10">
        <f>IF(A214="","",SUMIFS('入出庫'!$E$5:$E$1004,'入出庫'!$B$5:$B$1004,A214,'入出庫'!$D$5:$D$1004,"出庫"))</f>
      </c>
      <c r="K214" s="10">
        <f>IF(A214="","",N(H214)+I214-J214)</f>
      </c>
      <c r="L214" s="9"/>
      <c r="M214" s="11"/>
      <c r="N214" s="9"/>
      <c r="O214" s="12">
        <f>IF(A214="","",IF(AND(ISNUMBER(M214),ISNUMBER(N214)),ROUNDUP(M214*N214,0)+N(L214),IF(ISNUMBER(L214),L214,"")))</f>
      </c>
      <c r="P214" s="9"/>
      <c r="Q214" s="10">
        <f>IF(AND(ISNUMBER(K214),ISNUMBER(O214),ISNUMBER(P214)),IF(K214&lt;=O214,MAX(P214-K214,0),""),"")</f>
      </c>
      <c r="R214" s="13"/>
      <c r="S214" s="14">
        <f>IF(AND(ISNUMBER(K214),ISNUMBER(R214)),K214*R214,"")</f>
      </c>
      <c r="T214" s="10">
        <f>IF(ISNUMBER(K214),IF(K214&lt;=0,"欠品",IF(ISNUMBER(O214),IF(K214&lt;=O214,"要発注","OK"),"OK")),"")</f>
      </c>
      <c r="U214" s="9"/>
    </row>
    <row r="215" spans="1:21" x14ac:dyDescent="0.25">
      <c r="A215" s="9"/>
      <c r="B215" s="9"/>
      <c r="C215" s="9"/>
      <c r="D215" s="9"/>
      <c r="E215" s="9"/>
      <c r="F215" s="9"/>
      <c r="G215" s="9"/>
      <c r="H215" s="9"/>
      <c r="I215" s="10">
        <f>IF(A215="","",SUMIFS('入出庫'!$E$5:$E$1004,'入出庫'!$B$5:$B$1004,A215,'入出庫'!$D$5:$D$1004,"入庫"))</f>
      </c>
      <c r="J215" s="10">
        <f>IF(A215="","",SUMIFS('入出庫'!$E$5:$E$1004,'入出庫'!$B$5:$B$1004,A215,'入出庫'!$D$5:$D$1004,"出庫"))</f>
      </c>
      <c r="K215" s="10">
        <f>IF(A215="","",N(H215)+I215-J215)</f>
      </c>
      <c r="L215" s="9"/>
      <c r="M215" s="11"/>
      <c r="N215" s="9"/>
      <c r="O215" s="12">
        <f>IF(A215="","",IF(AND(ISNUMBER(M215),ISNUMBER(N215)),ROUNDUP(M215*N215,0)+N(L215),IF(ISNUMBER(L215),L215,"")))</f>
      </c>
      <c r="P215" s="9"/>
      <c r="Q215" s="10">
        <f>IF(AND(ISNUMBER(K215),ISNUMBER(O215),ISNUMBER(P215)),IF(K215&lt;=O215,MAX(P215-K215,0),""),"")</f>
      </c>
      <c r="R215" s="13"/>
      <c r="S215" s="14">
        <f>IF(AND(ISNUMBER(K215),ISNUMBER(R215)),K215*R215,"")</f>
      </c>
      <c r="T215" s="10">
        <f>IF(ISNUMBER(K215),IF(K215&lt;=0,"欠品",IF(ISNUMBER(O215),IF(K215&lt;=O215,"要発注","OK"),"OK")),"")</f>
      </c>
      <c r="U215" s="9"/>
    </row>
    <row r="216" spans="1:21" x14ac:dyDescent="0.25">
      <c r="A216" s="9"/>
      <c r="B216" s="9"/>
      <c r="C216" s="9"/>
      <c r="D216" s="9"/>
      <c r="E216" s="9"/>
      <c r="F216" s="9"/>
      <c r="G216" s="9"/>
      <c r="H216" s="9"/>
      <c r="I216" s="10">
        <f>IF(A216="","",SUMIFS('入出庫'!$E$5:$E$1004,'入出庫'!$B$5:$B$1004,A216,'入出庫'!$D$5:$D$1004,"入庫"))</f>
      </c>
      <c r="J216" s="10">
        <f>IF(A216="","",SUMIFS('入出庫'!$E$5:$E$1004,'入出庫'!$B$5:$B$1004,A216,'入出庫'!$D$5:$D$1004,"出庫"))</f>
      </c>
      <c r="K216" s="10">
        <f>IF(A216="","",N(H216)+I216-J216)</f>
      </c>
      <c r="L216" s="9"/>
      <c r="M216" s="11"/>
      <c r="N216" s="9"/>
      <c r="O216" s="12">
        <f>IF(A216="","",IF(AND(ISNUMBER(M216),ISNUMBER(N216)),ROUNDUP(M216*N216,0)+N(L216),IF(ISNUMBER(L216),L216,"")))</f>
      </c>
      <c r="P216" s="9"/>
      <c r="Q216" s="10">
        <f>IF(AND(ISNUMBER(K216),ISNUMBER(O216),ISNUMBER(P216)),IF(K216&lt;=O216,MAX(P216-K216,0),""),"")</f>
      </c>
      <c r="R216" s="13"/>
      <c r="S216" s="14">
        <f>IF(AND(ISNUMBER(K216),ISNUMBER(R216)),K216*R216,"")</f>
      </c>
      <c r="T216" s="10">
        <f>IF(ISNUMBER(K216),IF(K216&lt;=0,"欠品",IF(ISNUMBER(O216),IF(K216&lt;=O216,"要発注","OK"),"OK")),"")</f>
      </c>
      <c r="U216" s="9"/>
    </row>
    <row r="217" spans="1:21" x14ac:dyDescent="0.25">
      <c r="A217" s="9"/>
      <c r="B217" s="9"/>
      <c r="C217" s="9"/>
      <c r="D217" s="9"/>
      <c r="E217" s="9"/>
      <c r="F217" s="9"/>
      <c r="G217" s="9"/>
      <c r="H217" s="9"/>
      <c r="I217" s="10">
        <f>IF(A217="","",SUMIFS('入出庫'!$E$5:$E$1004,'入出庫'!$B$5:$B$1004,A217,'入出庫'!$D$5:$D$1004,"入庫"))</f>
      </c>
      <c r="J217" s="10">
        <f>IF(A217="","",SUMIFS('入出庫'!$E$5:$E$1004,'入出庫'!$B$5:$B$1004,A217,'入出庫'!$D$5:$D$1004,"出庫"))</f>
      </c>
      <c r="K217" s="10">
        <f>IF(A217="","",N(H217)+I217-J217)</f>
      </c>
      <c r="L217" s="9"/>
      <c r="M217" s="11"/>
      <c r="N217" s="9"/>
      <c r="O217" s="12">
        <f>IF(A217="","",IF(AND(ISNUMBER(M217),ISNUMBER(N217)),ROUNDUP(M217*N217,0)+N(L217),IF(ISNUMBER(L217),L217,"")))</f>
      </c>
      <c r="P217" s="9"/>
      <c r="Q217" s="10">
        <f>IF(AND(ISNUMBER(K217),ISNUMBER(O217),ISNUMBER(P217)),IF(K217&lt;=O217,MAX(P217-K217,0),""),"")</f>
      </c>
      <c r="R217" s="13"/>
      <c r="S217" s="14">
        <f>IF(AND(ISNUMBER(K217),ISNUMBER(R217)),K217*R217,"")</f>
      </c>
      <c r="T217" s="10">
        <f>IF(ISNUMBER(K217),IF(K217&lt;=0,"欠品",IF(ISNUMBER(O217),IF(K217&lt;=O217,"要発注","OK"),"OK")),"")</f>
      </c>
      <c r="U217" s="9"/>
    </row>
    <row r="218" spans="1:21" x14ac:dyDescent="0.25">
      <c r="A218" s="9"/>
      <c r="B218" s="9"/>
      <c r="C218" s="9"/>
      <c r="D218" s="9"/>
      <c r="E218" s="9"/>
      <c r="F218" s="9"/>
      <c r="G218" s="9"/>
      <c r="H218" s="9"/>
      <c r="I218" s="10">
        <f>IF(A218="","",SUMIFS('入出庫'!$E$5:$E$1004,'入出庫'!$B$5:$B$1004,A218,'入出庫'!$D$5:$D$1004,"入庫"))</f>
      </c>
      <c r="J218" s="10">
        <f>IF(A218="","",SUMIFS('入出庫'!$E$5:$E$1004,'入出庫'!$B$5:$B$1004,A218,'入出庫'!$D$5:$D$1004,"出庫"))</f>
      </c>
      <c r="K218" s="10">
        <f>IF(A218="","",N(H218)+I218-J218)</f>
      </c>
      <c r="L218" s="9"/>
      <c r="M218" s="11"/>
      <c r="N218" s="9"/>
      <c r="O218" s="12">
        <f>IF(A218="","",IF(AND(ISNUMBER(M218),ISNUMBER(N218)),ROUNDUP(M218*N218,0)+N(L218),IF(ISNUMBER(L218),L218,"")))</f>
      </c>
      <c r="P218" s="9"/>
      <c r="Q218" s="10">
        <f>IF(AND(ISNUMBER(K218),ISNUMBER(O218),ISNUMBER(P218)),IF(K218&lt;=O218,MAX(P218-K218,0),""),"")</f>
      </c>
      <c r="R218" s="13"/>
      <c r="S218" s="14">
        <f>IF(AND(ISNUMBER(K218),ISNUMBER(R218)),K218*R218,"")</f>
      </c>
      <c r="T218" s="10">
        <f>IF(ISNUMBER(K218),IF(K218&lt;=0,"欠品",IF(ISNUMBER(O218),IF(K218&lt;=O218,"要発注","OK"),"OK")),"")</f>
      </c>
      <c r="U218" s="9"/>
    </row>
    <row r="219" spans="1:21" x14ac:dyDescent="0.25">
      <c r="A219" s="9"/>
      <c r="B219" s="9"/>
      <c r="C219" s="9"/>
      <c r="D219" s="9"/>
      <c r="E219" s="9"/>
      <c r="F219" s="9"/>
      <c r="G219" s="9"/>
      <c r="H219" s="9"/>
      <c r="I219" s="10">
        <f>IF(A219="","",SUMIFS('入出庫'!$E$5:$E$1004,'入出庫'!$B$5:$B$1004,A219,'入出庫'!$D$5:$D$1004,"入庫"))</f>
      </c>
      <c r="J219" s="10">
        <f>IF(A219="","",SUMIFS('入出庫'!$E$5:$E$1004,'入出庫'!$B$5:$B$1004,A219,'入出庫'!$D$5:$D$1004,"出庫"))</f>
      </c>
      <c r="K219" s="10">
        <f>IF(A219="","",N(H219)+I219-J219)</f>
      </c>
      <c r="L219" s="9"/>
      <c r="M219" s="11"/>
      <c r="N219" s="9"/>
      <c r="O219" s="12">
        <f>IF(A219="","",IF(AND(ISNUMBER(M219),ISNUMBER(N219)),ROUNDUP(M219*N219,0)+N(L219),IF(ISNUMBER(L219),L219,"")))</f>
      </c>
      <c r="P219" s="9"/>
      <c r="Q219" s="10">
        <f>IF(AND(ISNUMBER(K219),ISNUMBER(O219),ISNUMBER(P219)),IF(K219&lt;=O219,MAX(P219-K219,0),""),"")</f>
      </c>
      <c r="R219" s="13"/>
      <c r="S219" s="14">
        <f>IF(AND(ISNUMBER(K219),ISNUMBER(R219)),K219*R219,"")</f>
      </c>
      <c r="T219" s="10">
        <f>IF(ISNUMBER(K219),IF(K219&lt;=0,"欠品",IF(ISNUMBER(O219),IF(K219&lt;=O219,"要発注","OK"),"OK")),"")</f>
      </c>
      <c r="U219" s="9"/>
    </row>
    <row r="220" spans="1:21" x14ac:dyDescent="0.25">
      <c r="A220" s="9"/>
      <c r="B220" s="9"/>
      <c r="C220" s="9"/>
      <c r="D220" s="9"/>
      <c r="E220" s="9"/>
      <c r="F220" s="9"/>
      <c r="G220" s="9"/>
      <c r="H220" s="9"/>
      <c r="I220" s="10">
        <f>IF(A220="","",SUMIFS('入出庫'!$E$5:$E$1004,'入出庫'!$B$5:$B$1004,A220,'入出庫'!$D$5:$D$1004,"入庫"))</f>
      </c>
      <c r="J220" s="10">
        <f>IF(A220="","",SUMIFS('入出庫'!$E$5:$E$1004,'入出庫'!$B$5:$B$1004,A220,'入出庫'!$D$5:$D$1004,"出庫"))</f>
      </c>
      <c r="K220" s="10">
        <f>IF(A220="","",N(H220)+I220-J220)</f>
      </c>
      <c r="L220" s="9"/>
      <c r="M220" s="11"/>
      <c r="N220" s="9"/>
      <c r="O220" s="12">
        <f>IF(A220="","",IF(AND(ISNUMBER(M220),ISNUMBER(N220)),ROUNDUP(M220*N220,0)+N(L220),IF(ISNUMBER(L220),L220,"")))</f>
      </c>
      <c r="P220" s="9"/>
      <c r="Q220" s="10">
        <f>IF(AND(ISNUMBER(K220),ISNUMBER(O220),ISNUMBER(P220)),IF(K220&lt;=O220,MAX(P220-K220,0),""),"")</f>
      </c>
      <c r="R220" s="13"/>
      <c r="S220" s="14">
        <f>IF(AND(ISNUMBER(K220),ISNUMBER(R220)),K220*R220,"")</f>
      </c>
      <c r="T220" s="10">
        <f>IF(ISNUMBER(K220),IF(K220&lt;=0,"欠品",IF(ISNUMBER(O220),IF(K220&lt;=O220,"要発注","OK"),"OK")),"")</f>
      </c>
      <c r="U220" s="9"/>
    </row>
    <row r="221" spans="1:21" x14ac:dyDescent="0.25">
      <c r="A221" s="9"/>
      <c r="B221" s="9"/>
      <c r="C221" s="9"/>
      <c r="D221" s="9"/>
      <c r="E221" s="9"/>
      <c r="F221" s="9"/>
      <c r="G221" s="9"/>
      <c r="H221" s="9"/>
      <c r="I221" s="10">
        <f>IF(A221="","",SUMIFS('入出庫'!$E$5:$E$1004,'入出庫'!$B$5:$B$1004,A221,'入出庫'!$D$5:$D$1004,"入庫"))</f>
      </c>
      <c r="J221" s="10">
        <f>IF(A221="","",SUMIFS('入出庫'!$E$5:$E$1004,'入出庫'!$B$5:$B$1004,A221,'入出庫'!$D$5:$D$1004,"出庫"))</f>
      </c>
      <c r="K221" s="10">
        <f>IF(A221="","",N(H221)+I221-J221)</f>
      </c>
      <c r="L221" s="9"/>
      <c r="M221" s="11"/>
      <c r="N221" s="9"/>
      <c r="O221" s="12">
        <f>IF(A221="","",IF(AND(ISNUMBER(M221),ISNUMBER(N221)),ROUNDUP(M221*N221,0)+N(L221),IF(ISNUMBER(L221),L221,"")))</f>
      </c>
      <c r="P221" s="9"/>
      <c r="Q221" s="10">
        <f>IF(AND(ISNUMBER(K221),ISNUMBER(O221),ISNUMBER(P221)),IF(K221&lt;=O221,MAX(P221-K221,0),""),"")</f>
      </c>
      <c r="R221" s="13"/>
      <c r="S221" s="14">
        <f>IF(AND(ISNUMBER(K221),ISNUMBER(R221)),K221*R221,"")</f>
      </c>
      <c r="T221" s="10">
        <f>IF(ISNUMBER(K221),IF(K221&lt;=0,"欠品",IF(ISNUMBER(O221),IF(K221&lt;=O221,"要発注","OK"),"OK")),"")</f>
      </c>
      <c r="U221" s="9"/>
    </row>
    <row r="222" spans="1:21" x14ac:dyDescent="0.25">
      <c r="A222" s="9"/>
      <c r="B222" s="9"/>
      <c r="C222" s="9"/>
      <c r="D222" s="9"/>
      <c r="E222" s="9"/>
      <c r="F222" s="9"/>
      <c r="G222" s="9"/>
      <c r="H222" s="9"/>
      <c r="I222" s="10">
        <f>IF(A222="","",SUMIFS('入出庫'!$E$5:$E$1004,'入出庫'!$B$5:$B$1004,A222,'入出庫'!$D$5:$D$1004,"入庫"))</f>
      </c>
      <c r="J222" s="10">
        <f>IF(A222="","",SUMIFS('入出庫'!$E$5:$E$1004,'入出庫'!$B$5:$B$1004,A222,'入出庫'!$D$5:$D$1004,"出庫"))</f>
      </c>
      <c r="K222" s="10">
        <f>IF(A222="","",N(H222)+I222-J222)</f>
      </c>
      <c r="L222" s="9"/>
      <c r="M222" s="11"/>
      <c r="N222" s="9"/>
      <c r="O222" s="12">
        <f>IF(A222="","",IF(AND(ISNUMBER(M222),ISNUMBER(N222)),ROUNDUP(M222*N222,0)+N(L222),IF(ISNUMBER(L222),L222,"")))</f>
      </c>
      <c r="P222" s="9"/>
      <c r="Q222" s="10">
        <f>IF(AND(ISNUMBER(K222),ISNUMBER(O222),ISNUMBER(P222)),IF(K222&lt;=O222,MAX(P222-K222,0),""),"")</f>
      </c>
      <c r="R222" s="13"/>
      <c r="S222" s="14">
        <f>IF(AND(ISNUMBER(K222),ISNUMBER(R222)),K222*R222,"")</f>
      </c>
      <c r="T222" s="10">
        <f>IF(ISNUMBER(K222),IF(K222&lt;=0,"欠品",IF(ISNUMBER(O222),IF(K222&lt;=O222,"要発注","OK"),"OK")),"")</f>
      </c>
      <c r="U222" s="9"/>
    </row>
    <row r="223" spans="1:21" x14ac:dyDescent="0.25">
      <c r="A223" s="9"/>
      <c r="B223" s="9"/>
      <c r="C223" s="9"/>
      <c r="D223" s="9"/>
      <c r="E223" s="9"/>
      <c r="F223" s="9"/>
      <c r="G223" s="9"/>
      <c r="H223" s="9"/>
      <c r="I223" s="10">
        <f>IF(A223="","",SUMIFS('入出庫'!$E$5:$E$1004,'入出庫'!$B$5:$B$1004,A223,'入出庫'!$D$5:$D$1004,"入庫"))</f>
      </c>
      <c r="J223" s="10">
        <f>IF(A223="","",SUMIFS('入出庫'!$E$5:$E$1004,'入出庫'!$B$5:$B$1004,A223,'入出庫'!$D$5:$D$1004,"出庫"))</f>
      </c>
      <c r="K223" s="10">
        <f>IF(A223="","",N(H223)+I223-J223)</f>
      </c>
      <c r="L223" s="9"/>
      <c r="M223" s="11"/>
      <c r="N223" s="9"/>
      <c r="O223" s="12">
        <f>IF(A223="","",IF(AND(ISNUMBER(M223),ISNUMBER(N223)),ROUNDUP(M223*N223,0)+N(L223),IF(ISNUMBER(L223),L223,"")))</f>
      </c>
      <c r="P223" s="9"/>
      <c r="Q223" s="10">
        <f>IF(AND(ISNUMBER(K223),ISNUMBER(O223),ISNUMBER(P223)),IF(K223&lt;=O223,MAX(P223-K223,0),""),"")</f>
      </c>
      <c r="R223" s="13"/>
      <c r="S223" s="14">
        <f>IF(AND(ISNUMBER(K223),ISNUMBER(R223)),K223*R223,"")</f>
      </c>
      <c r="T223" s="10">
        <f>IF(ISNUMBER(K223),IF(K223&lt;=0,"欠品",IF(ISNUMBER(O223),IF(K223&lt;=O223,"要発注","OK"),"OK")),"")</f>
      </c>
      <c r="U223" s="9"/>
    </row>
    <row r="224" spans="1:21" x14ac:dyDescent="0.25">
      <c r="A224" s="9"/>
      <c r="B224" s="9"/>
      <c r="C224" s="9"/>
      <c r="D224" s="9"/>
      <c r="E224" s="9"/>
      <c r="F224" s="9"/>
      <c r="G224" s="9"/>
      <c r="H224" s="9"/>
      <c r="I224" s="10">
        <f>IF(A224="","",SUMIFS('入出庫'!$E$5:$E$1004,'入出庫'!$B$5:$B$1004,A224,'入出庫'!$D$5:$D$1004,"入庫"))</f>
      </c>
      <c r="J224" s="10">
        <f>IF(A224="","",SUMIFS('入出庫'!$E$5:$E$1004,'入出庫'!$B$5:$B$1004,A224,'入出庫'!$D$5:$D$1004,"出庫"))</f>
      </c>
      <c r="K224" s="10">
        <f>IF(A224="","",N(H224)+I224-J224)</f>
      </c>
      <c r="L224" s="9"/>
      <c r="M224" s="11"/>
      <c r="N224" s="9"/>
      <c r="O224" s="12">
        <f>IF(A224="","",IF(AND(ISNUMBER(M224),ISNUMBER(N224)),ROUNDUP(M224*N224,0)+N(L224),IF(ISNUMBER(L224),L224,"")))</f>
      </c>
      <c r="P224" s="9"/>
      <c r="Q224" s="10">
        <f>IF(AND(ISNUMBER(K224),ISNUMBER(O224),ISNUMBER(P224)),IF(K224&lt;=O224,MAX(P224-K224,0),""),"")</f>
      </c>
      <c r="R224" s="13"/>
      <c r="S224" s="14">
        <f>IF(AND(ISNUMBER(K224),ISNUMBER(R224)),K224*R224,"")</f>
      </c>
      <c r="T224" s="10">
        <f>IF(ISNUMBER(K224),IF(K224&lt;=0,"欠品",IF(ISNUMBER(O224),IF(K224&lt;=O224,"要発注","OK"),"OK")),"")</f>
      </c>
      <c r="U224" s="9"/>
    </row>
    <row r="225" spans="1:21" x14ac:dyDescent="0.25">
      <c r="A225" s="9"/>
      <c r="B225" s="9"/>
      <c r="C225" s="9"/>
      <c r="D225" s="9"/>
      <c r="E225" s="9"/>
      <c r="F225" s="9"/>
      <c r="G225" s="9"/>
      <c r="H225" s="9"/>
      <c r="I225" s="10">
        <f>IF(A225="","",SUMIFS('入出庫'!$E$5:$E$1004,'入出庫'!$B$5:$B$1004,A225,'入出庫'!$D$5:$D$1004,"入庫"))</f>
      </c>
      <c r="J225" s="10">
        <f>IF(A225="","",SUMIFS('入出庫'!$E$5:$E$1004,'入出庫'!$B$5:$B$1004,A225,'入出庫'!$D$5:$D$1004,"出庫"))</f>
      </c>
      <c r="K225" s="10">
        <f>IF(A225="","",N(H225)+I225-J225)</f>
      </c>
      <c r="L225" s="9"/>
      <c r="M225" s="11"/>
      <c r="N225" s="9"/>
      <c r="O225" s="12">
        <f>IF(A225="","",IF(AND(ISNUMBER(M225),ISNUMBER(N225)),ROUNDUP(M225*N225,0)+N(L225),IF(ISNUMBER(L225),L225,"")))</f>
      </c>
      <c r="P225" s="9"/>
      <c r="Q225" s="10">
        <f>IF(AND(ISNUMBER(K225),ISNUMBER(O225),ISNUMBER(P225)),IF(K225&lt;=O225,MAX(P225-K225,0),""),"")</f>
      </c>
      <c r="R225" s="13"/>
      <c r="S225" s="14">
        <f>IF(AND(ISNUMBER(K225),ISNUMBER(R225)),K225*R225,"")</f>
      </c>
      <c r="T225" s="10">
        <f>IF(ISNUMBER(K225),IF(K225&lt;=0,"欠品",IF(ISNUMBER(O225),IF(K225&lt;=O225,"要発注","OK"),"OK")),"")</f>
      </c>
      <c r="U225" s="9"/>
    </row>
    <row r="226" spans="1:21" x14ac:dyDescent="0.25">
      <c r="A226" s="9"/>
      <c r="B226" s="9"/>
      <c r="C226" s="9"/>
      <c r="D226" s="9"/>
      <c r="E226" s="9"/>
      <c r="F226" s="9"/>
      <c r="G226" s="9"/>
      <c r="H226" s="9"/>
      <c r="I226" s="10">
        <f>IF(A226="","",SUMIFS('入出庫'!$E$5:$E$1004,'入出庫'!$B$5:$B$1004,A226,'入出庫'!$D$5:$D$1004,"入庫"))</f>
      </c>
      <c r="J226" s="10">
        <f>IF(A226="","",SUMIFS('入出庫'!$E$5:$E$1004,'入出庫'!$B$5:$B$1004,A226,'入出庫'!$D$5:$D$1004,"出庫"))</f>
      </c>
      <c r="K226" s="10">
        <f>IF(A226="","",N(H226)+I226-J226)</f>
      </c>
      <c r="L226" s="9"/>
      <c r="M226" s="11"/>
      <c r="N226" s="9"/>
      <c r="O226" s="12">
        <f>IF(A226="","",IF(AND(ISNUMBER(M226),ISNUMBER(N226)),ROUNDUP(M226*N226,0)+N(L226),IF(ISNUMBER(L226),L226,"")))</f>
      </c>
      <c r="P226" s="9"/>
      <c r="Q226" s="10">
        <f>IF(AND(ISNUMBER(K226),ISNUMBER(O226),ISNUMBER(P226)),IF(K226&lt;=O226,MAX(P226-K226,0),""),"")</f>
      </c>
      <c r="R226" s="13"/>
      <c r="S226" s="14">
        <f>IF(AND(ISNUMBER(K226),ISNUMBER(R226)),K226*R226,"")</f>
      </c>
      <c r="T226" s="10">
        <f>IF(ISNUMBER(K226),IF(K226&lt;=0,"欠品",IF(ISNUMBER(O226),IF(K226&lt;=O226,"要発注","OK"),"OK")),"")</f>
      </c>
      <c r="U226" s="9"/>
    </row>
    <row r="227" spans="1:21" x14ac:dyDescent="0.25">
      <c r="A227" s="9"/>
      <c r="B227" s="9"/>
      <c r="C227" s="9"/>
      <c r="D227" s="9"/>
      <c r="E227" s="9"/>
      <c r="F227" s="9"/>
      <c r="G227" s="9"/>
      <c r="H227" s="9"/>
      <c r="I227" s="10">
        <f>IF(A227="","",SUMIFS('入出庫'!$E$5:$E$1004,'入出庫'!$B$5:$B$1004,A227,'入出庫'!$D$5:$D$1004,"入庫"))</f>
      </c>
      <c r="J227" s="10">
        <f>IF(A227="","",SUMIFS('入出庫'!$E$5:$E$1004,'入出庫'!$B$5:$B$1004,A227,'入出庫'!$D$5:$D$1004,"出庫"))</f>
      </c>
      <c r="K227" s="10">
        <f>IF(A227="","",N(H227)+I227-J227)</f>
      </c>
      <c r="L227" s="9"/>
      <c r="M227" s="11"/>
      <c r="N227" s="9"/>
      <c r="O227" s="12">
        <f>IF(A227="","",IF(AND(ISNUMBER(M227),ISNUMBER(N227)),ROUNDUP(M227*N227,0)+N(L227),IF(ISNUMBER(L227),L227,"")))</f>
      </c>
      <c r="P227" s="9"/>
      <c r="Q227" s="10">
        <f>IF(AND(ISNUMBER(K227),ISNUMBER(O227),ISNUMBER(P227)),IF(K227&lt;=O227,MAX(P227-K227,0),""),"")</f>
      </c>
      <c r="R227" s="13"/>
      <c r="S227" s="14">
        <f>IF(AND(ISNUMBER(K227),ISNUMBER(R227)),K227*R227,"")</f>
      </c>
      <c r="T227" s="10">
        <f>IF(ISNUMBER(K227),IF(K227&lt;=0,"欠品",IF(ISNUMBER(O227),IF(K227&lt;=O227,"要発注","OK"),"OK")),"")</f>
      </c>
      <c r="U227" s="9"/>
    </row>
    <row r="228" spans="1:21" x14ac:dyDescent="0.25">
      <c r="A228" s="9"/>
      <c r="B228" s="9"/>
      <c r="C228" s="9"/>
      <c r="D228" s="9"/>
      <c r="E228" s="9"/>
      <c r="F228" s="9"/>
      <c r="G228" s="9"/>
      <c r="H228" s="9"/>
      <c r="I228" s="10">
        <f>IF(A228="","",SUMIFS('入出庫'!$E$5:$E$1004,'入出庫'!$B$5:$B$1004,A228,'入出庫'!$D$5:$D$1004,"入庫"))</f>
      </c>
      <c r="J228" s="10">
        <f>IF(A228="","",SUMIFS('入出庫'!$E$5:$E$1004,'入出庫'!$B$5:$B$1004,A228,'入出庫'!$D$5:$D$1004,"出庫"))</f>
      </c>
      <c r="K228" s="10">
        <f>IF(A228="","",N(H228)+I228-J228)</f>
      </c>
      <c r="L228" s="9"/>
      <c r="M228" s="11"/>
      <c r="N228" s="9"/>
      <c r="O228" s="12">
        <f>IF(A228="","",IF(AND(ISNUMBER(M228),ISNUMBER(N228)),ROUNDUP(M228*N228,0)+N(L228),IF(ISNUMBER(L228),L228,"")))</f>
      </c>
      <c r="P228" s="9"/>
      <c r="Q228" s="10">
        <f>IF(AND(ISNUMBER(K228),ISNUMBER(O228),ISNUMBER(P228)),IF(K228&lt;=O228,MAX(P228-K228,0),""),"")</f>
      </c>
      <c r="R228" s="13"/>
      <c r="S228" s="14">
        <f>IF(AND(ISNUMBER(K228),ISNUMBER(R228)),K228*R228,"")</f>
      </c>
      <c r="T228" s="10">
        <f>IF(ISNUMBER(K228),IF(K228&lt;=0,"欠品",IF(ISNUMBER(O228),IF(K228&lt;=O228,"要発注","OK"),"OK")),"")</f>
      </c>
      <c r="U228" s="9"/>
    </row>
    <row r="229" spans="1:21" x14ac:dyDescent="0.25">
      <c r="A229" s="9"/>
      <c r="B229" s="9"/>
      <c r="C229" s="9"/>
      <c r="D229" s="9"/>
      <c r="E229" s="9"/>
      <c r="F229" s="9"/>
      <c r="G229" s="9"/>
      <c r="H229" s="9"/>
      <c r="I229" s="10">
        <f>IF(A229="","",SUMIFS('入出庫'!$E$5:$E$1004,'入出庫'!$B$5:$B$1004,A229,'入出庫'!$D$5:$D$1004,"入庫"))</f>
      </c>
      <c r="J229" s="10">
        <f>IF(A229="","",SUMIFS('入出庫'!$E$5:$E$1004,'入出庫'!$B$5:$B$1004,A229,'入出庫'!$D$5:$D$1004,"出庫"))</f>
      </c>
      <c r="K229" s="10">
        <f>IF(A229="","",N(H229)+I229-J229)</f>
      </c>
      <c r="L229" s="9"/>
      <c r="M229" s="11"/>
      <c r="N229" s="9"/>
      <c r="O229" s="12">
        <f>IF(A229="","",IF(AND(ISNUMBER(M229),ISNUMBER(N229)),ROUNDUP(M229*N229,0)+N(L229),IF(ISNUMBER(L229),L229,"")))</f>
      </c>
      <c r="P229" s="9"/>
      <c r="Q229" s="10">
        <f>IF(AND(ISNUMBER(K229),ISNUMBER(O229),ISNUMBER(P229)),IF(K229&lt;=O229,MAX(P229-K229,0),""),"")</f>
      </c>
      <c r="R229" s="13"/>
      <c r="S229" s="14">
        <f>IF(AND(ISNUMBER(K229),ISNUMBER(R229)),K229*R229,"")</f>
      </c>
      <c r="T229" s="10">
        <f>IF(ISNUMBER(K229),IF(K229&lt;=0,"欠品",IF(ISNUMBER(O229),IF(K229&lt;=O229,"要発注","OK"),"OK")),"")</f>
      </c>
      <c r="U229" s="9"/>
    </row>
    <row r="230" spans="1:21" x14ac:dyDescent="0.25">
      <c r="A230" s="9"/>
      <c r="B230" s="9"/>
      <c r="C230" s="9"/>
      <c r="D230" s="9"/>
      <c r="E230" s="9"/>
      <c r="F230" s="9"/>
      <c r="G230" s="9"/>
      <c r="H230" s="9"/>
      <c r="I230" s="10">
        <f>IF(A230="","",SUMIFS('入出庫'!$E$5:$E$1004,'入出庫'!$B$5:$B$1004,A230,'入出庫'!$D$5:$D$1004,"入庫"))</f>
      </c>
      <c r="J230" s="10">
        <f>IF(A230="","",SUMIFS('入出庫'!$E$5:$E$1004,'入出庫'!$B$5:$B$1004,A230,'入出庫'!$D$5:$D$1004,"出庫"))</f>
      </c>
      <c r="K230" s="10">
        <f>IF(A230="","",N(H230)+I230-J230)</f>
      </c>
      <c r="L230" s="9"/>
      <c r="M230" s="11"/>
      <c r="N230" s="9"/>
      <c r="O230" s="12">
        <f>IF(A230="","",IF(AND(ISNUMBER(M230),ISNUMBER(N230)),ROUNDUP(M230*N230,0)+N(L230),IF(ISNUMBER(L230),L230,"")))</f>
      </c>
      <c r="P230" s="9"/>
      <c r="Q230" s="10">
        <f>IF(AND(ISNUMBER(K230),ISNUMBER(O230),ISNUMBER(P230)),IF(K230&lt;=O230,MAX(P230-K230,0),""),"")</f>
      </c>
      <c r="R230" s="13"/>
      <c r="S230" s="14">
        <f>IF(AND(ISNUMBER(K230),ISNUMBER(R230)),K230*R230,"")</f>
      </c>
      <c r="T230" s="10">
        <f>IF(ISNUMBER(K230),IF(K230&lt;=0,"欠品",IF(ISNUMBER(O230),IF(K230&lt;=O230,"要発注","OK"),"OK")),"")</f>
      </c>
      <c r="U230" s="9"/>
    </row>
    <row r="231" spans="1:21" x14ac:dyDescent="0.25">
      <c r="A231" s="9"/>
      <c r="B231" s="9"/>
      <c r="C231" s="9"/>
      <c r="D231" s="9"/>
      <c r="E231" s="9"/>
      <c r="F231" s="9"/>
      <c r="G231" s="9"/>
      <c r="H231" s="9"/>
      <c r="I231" s="10">
        <f>IF(A231="","",SUMIFS('入出庫'!$E$5:$E$1004,'入出庫'!$B$5:$B$1004,A231,'入出庫'!$D$5:$D$1004,"入庫"))</f>
      </c>
      <c r="J231" s="10">
        <f>IF(A231="","",SUMIFS('入出庫'!$E$5:$E$1004,'入出庫'!$B$5:$B$1004,A231,'入出庫'!$D$5:$D$1004,"出庫"))</f>
      </c>
      <c r="K231" s="10">
        <f>IF(A231="","",N(H231)+I231-J231)</f>
      </c>
      <c r="L231" s="9"/>
      <c r="M231" s="11"/>
      <c r="N231" s="9"/>
      <c r="O231" s="12">
        <f>IF(A231="","",IF(AND(ISNUMBER(M231),ISNUMBER(N231)),ROUNDUP(M231*N231,0)+N(L231),IF(ISNUMBER(L231),L231,"")))</f>
      </c>
      <c r="P231" s="9"/>
      <c r="Q231" s="10">
        <f>IF(AND(ISNUMBER(K231),ISNUMBER(O231),ISNUMBER(P231)),IF(K231&lt;=O231,MAX(P231-K231,0),""),"")</f>
      </c>
      <c r="R231" s="13"/>
      <c r="S231" s="14">
        <f>IF(AND(ISNUMBER(K231),ISNUMBER(R231)),K231*R231,"")</f>
      </c>
      <c r="T231" s="10">
        <f>IF(ISNUMBER(K231),IF(K231&lt;=0,"欠品",IF(ISNUMBER(O231),IF(K231&lt;=O231,"要発注","OK"),"OK")),"")</f>
      </c>
      <c r="U231" s="9"/>
    </row>
    <row r="232" spans="1:21" x14ac:dyDescent="0.25">
      <c r="A232" s="9"/>
      <c r="B232" s="9"/>
      <c r="C232" s="9"/>
      <c r="D232" s="9"/>
      <c r="E232" s="9"/>
      <c r="F232" s="9"/>
      <c r="G232" s="9"/>
      <c r="H232" s="9"/>
      <c r="I232" s="10">
        <f>IF(A232="","",SUMIFS('入出庫'!$E$5:$E$1004,'入出庫'!$B$5:$B$1004,A232,'入出庫'!$D$5:$D$1004,"入庫"))</f>
      </c>
      <c r="J232" s="10">
        <f>IF(A232="","",SUMIFS('入出庫'!$E$5:$E$1004,'入出庫'!$B$5:$B$1004,A232,'入出庫'!$D$5:$D$1004,"出庫"))</f>
      </c>
      <c r="K232" s="10">
        <f>IF(A232="","",N(H232)+I232-J232)</f>
      </c>
      <c r="L232" s="9"/>
      <c r="M232" s="11"/>
      <c r="N232" s="9"/>
      <c r="O232" s="12">
        <f>IF(A232="","",IF(AND(ISNUMBER(M232),ISNUMBER(N232)),ROUNDUP(M232*N232,0)+N(L232),IF(ISNUMBER(L232),L232,"")))</f>
      </c>
      <c r="P232" s="9"/>
      <c r="Q232" s="10">
        <f>IF(AND(ISNUMBER(K232),ISNUMBER(O232),ISNUMBER(P232)),IF(K232&lt;=O232,MAX(P232-K232,0),""),"")</f>
      </c>
      <c r="R232" s="13"/>
      <c r="S232" s="14">
        <f>IF(AND(ISNUMBER(K232),ISNUMBER(R232)),K232*R232,"")</f>
      </c>
      <c r="T232" s="10">
        <f>IF(ISNUMBER(K232),IF(K232&lt;=0,"欠品",IF(ISNUMBER(O232),IF(K232&lt;=O232,"要発注","OK"),"OK")),"")</f>
      </c>
      <c r="U232" s="9"/>
    </row>
    <row r="233" spans="1:21" x14ac:dyDescent="0.25">
      <c r="A233" s="9"/>
      <c r="B233" s="9"/>
      <c r="C233" s="9"/>
      <c r="D233" s="9"/>
      <c r="E233" s="9"/>
      <c r="F233" s="9"/>
      <c r="G233" s="9"/>
      <c r="H233" s="9"/>
      <c r="I233" s="10">
        <f>IF(A233="","",SUMIFS('入出庫'!$E$5:$E$1004,'入出庫'!$B$5:$B$1004,A233,'入出庫'!$D$5:$D$1004,"入庫"))</f>
      </c>
      <c r="J233" s="10">
        <f>IF(A233="","",SUMIFS('入出庫'!$E$5:$E$1004,'入出庫'!$B$5:$B$1004,A233,'入出庫'!$D$5:$D$1004,"出庫"))</f>
      </c>
      <c r="K233" s="10">
        <f>IF(A233="","",N(H233)+I233-J233)</f>
      </c>
      <c r="L233" s="9"/>
      <c r="M233" s="11"/>
      <c r="N233" s="9"/>
      <c r="O233" s="12">
        <f>IF(A233="","",IF(AND(ISNUMBER(M233),ISNUMBER(N233)),ROUNDUP(M233*N233,0)+N(L233),IF(ISNUMBER(L233),L233,"")))</f>
      </c>
      <c r="P233" s="9"/>
      <c r="Q233" s="10">
        <f>IF(AND(ISNUMBER(K233),ISNUMBER(O233),ISNUMBER(P233)),IF(K233&lt;=O233,MAX(P233-K233,0),""),"")</f>
      </c>
      <c r="R233" s="13"/>
      <c r="S233" s="14">
        <f>IF(AND(ISNUMBER(K233),ISNUMBER(R233)),K233*R233,"")</f>
      </c>
      <c r="T233" s="10">
        <f>IF(ISNUMBER(K233),IF(K233&lt;=0,"欠品",IF(ISNUMBER(O233),IF(K233&lt;=O233,"要発注","OK"),"OK")),"")</f>
      </c>
      <c r="U233" s="9"/>
    </row>
    <row r="234" spans="1:21" x14ac:dyDescent="0.25">
      <c r="A234" s="9"/>
      <c r="B234" s="9"/>
      <c r="C234" s="9"/>
      <c r="D234" s="9"/>
      <c r="E234" s="9"/>
      <c r="F234" s="9"/>
      <c r="G234" s="9"/>
      <c r="H234" s="9"/>
      <c r="I234" s="10">
        <f>IF(A234="","",SUMIFS('入出庫'!$E$5:$E$1004,'入出庫'!$B$5:$B$1004,A234,'入出庫'!$D$5:$D$1004,"入庫"))</f>
      </c>
      <c r="J234" s="10">
        <f>IF(A234="","",SUMIFS('入出庫'!$E$5:$E$1004,'入出庫'!$B$5:$B$1004,A234,'入出庫'!$D$5:$D$1004,"出庫"))</f>
      </c>
      <c r="K234" s="10">
        <f>IF(A234="","",N(H234)+I234-J234)</f>
      </c>
      <c r="L234" s="9"/>
      <c r="M234" s="11"/>
      <c r="N234" s="9"/>
      <c r="O234" s="12">
        <f>IF(A234="","",IF(AND(ISNUMBER(M234),ISNUMBER(N234)),ROUNDUP(M234*N234,0)+N(L234),IF(ISNUMBER(L234),L234,"")))</f>
      </c>
      <c r="P234" s="9"/>
      <c r="Q234" s="10">
        <f>IF(AND(ISNUMBER(K234),ISNUMBER(O234),ISNUMBER(P234)),IF(K234&lt;=O234,MAX(P234-K234,0),""),"")</f>
      </c>
      <c r="R234" s="13"/>
      <c r="S234" s="14">
        <f>IF(AND(ISNUMBER(K234),ISNUMBER(R234)),K234*R234,"")</f>
      </c>
      <c r="T234" s="10">
        <f>IF(ISNUMBER(K234),IF(K234&lt;=0,"欠品",IF(ISNUMBER(O234),IF(K234&lt;=O234,"要発注","OK"),"OK")),"")</f>
      </c>
      <c r="U234" s="9"/>
    </row>
    <row r="235" spans="1:21" x14ac:dyDescent="0.25">
      <c r="A235" s="9"/>
      <c r="B235" s="9"/>
      <c r="C235" s="9"/>
      <c r="D235" s="9"/>
      <c r="E235" s="9"/>
      <c r="F235" s="9"/>
      <c r="G235" s="9"/>
      <c r="H235" s="9"/>
      <c r="I235" s="10">
        <f>IF(A235="","",SUMIFS('入出庫'!$E$5:$E$1004,'入出庫'!$B$5:$B$1004,A235,'入出庫'!$D$5:$D$1004,"入庫"))</f>
      </c>
      <c r="J235" s="10">
        <f>IF(A235="","",SUMIFS('入出庫'!$E$5:$E$1004,'入出庫'!$B$5:$B$1004,A235,'入出庫'!$D$5:$D$1004,"出庫"))</f>
      </c>
      <c r="K235" s="10">
        <f>IF(A235="","",N(H235)+I235-J235)</f>
      </c>
      <c r="L235" s="9"/>
      <c r="M235" s="11"/>
      <c r="N235" s="9"/>
      <c r="O235" s="12">
        <f>IF(A235="","",IF(AND(ISNUMBER(M235),ISNUMBER(N235)),ROUNDUP(M235*N235,0)+N(L235),IF(ISNUMBER(L235),L235,"")))</f>
      </c>
      <c r="P235" s="9"/>
      <c r="Q235" s="10">
        <f>IF(AND(ISNUMBER(K235),ISNUMBER(O235),ISNUMBER(P235)),IF(K235&lt;=O235,MAX(P235-K235,0),""),"")</f>
      </c>
      <c r="R235" s="13"/>
      <c r="S235" s="14">
        <f>IF(AND(ISNUMBER(K235),ISNUMBER(R235)),K235*R235,"")</f>
      </c>
      <c r="T235" s="10">
        <f>IF(ISNUMBER(K235),IF(K235&lt;=0,"欠品",IF(ISNUMBER(O235),IF(K235&lt;=O235,"要発注","OK"),"OK")),"")</f>
      </c>
      <c r="U235" s="9"/>
    </row>
    <row r="236" spans="1:21" x14ac:dyDescent="0.25">
      <c r="A236" s="9"/>
      <c r="B236" s="9"/>
      <c r="C236" s="9"/>
      <c r="D236" s="9"/>
      <c r="E236" s="9"/>
      <c r="F236" s="9"/>
      <c r="G236" s="9"/>
      <c r="H236" s="9"/>
      <c r="I236" s="10">
        <f>IF(A236="","",SUMIFS('入出庫'!$E$5:$E$1004,'入出庫'!$B$5:$B$1004,A236,'入出庫'!$D$5:$D$1004,"入庫"))</f>
      </c>
      <c r="J236" s="10">
        <f>IF(A236="","",SUMIFS('入出庫'!$E$5:$E$1004,'入出庫'!$B$5:$B$1004,A236,'入出庫'!$D$5:$D$1004,"出庫"))</f>
      </c>
      <c r="K236" s="10">
        <f>IF(A236="","",N(H236)+I236-J236)</f>
      </c>
      <c r="L236" s="9"/>
      <c r="M236" s="11"/>
      <c r="N236" s="9"/>
      <c r="O236" s="12">
        <f>IF(A236="","",IF(AND(ISNUMBER(M236),ISNUMBER(N236)),ROUNDUP(M236*N236,0)+N(L236),IF(ISNUMBER(L236),L236,"")))</f>
      </c>
      <c r="P236" s="9"/>
      <c r="Q236" s="10">
        <f>IF(AND(ISNUMBER(K236),ISNUMBER(O236),ISNUMBER(P236)),IF(K236&lt;=O236,MAX(P236-K236,0),""),"")</f>
      </c>
      <c r="R236" s="13"/>
      <c r="S236" s="14">
        <f>IF(AND(ISNUMBER(K236),ISNUMBER(R236)),K236*R236,"")</f>
      </c>
      <c r="T236" s="10">
        <f>IF(ISNUMBER(K236),IF(K236&lt;=0,"欠品",IF(ISNUMBER(O236),IF(K236&lt;=O236,"要発注","OK"),"OK")),"")</f>
      </c>
      <c r="U236" s="9"/>
    </row>
    <row r="237" spans="1:21" x14ac:dyDescent="0.25">
      <c r="A237" s="9"/>
      <c r="B237" s="9"/>
      <c r="C237" s="9"/>
      <c r="D237" s="9"/>
      <c r="E237" s="9"/>
      <c r="F237" s="9"/>
      <c r="G237" s="9"/>
      <c r="H237" s="9"/>
      <c r="I237" s="10">
        <f>IF(A237="","",SUMIFS('入出庫'!$E$5:$E$1004,'入出庫'!$B$5:$B$1004,A237,'入出庫'!$D$5:$D$1004,"入庫"))</f>
      </c>
      <c r="J237" s="10">
        <f>IF(A237="","",SUMIFS('入出庫'!$E$5:$E$1004,'入出庫'!$B$5:$B$1004,A237,'入出庫'!$D$5:$D$1004,"出庫"))</f>
      </c>
      <c r="K237" s="10">
        <f>IF(A237="","",N(H237)+I237-J237)</f>
      </c>
      <c r="L237" s="9"/>
      <c r="M237" s="11"/>
      <c r="N237" s="9"/>
      <c r="O237" s="12">
        <f>IF(A237="","",IF(AND(ISNUMBER(M237),ISNUMBER(N237)),ROUNDUP(M237*N237,0)+N(L237),IF(ISNUMBER(L237),L237,"")))</f>
      </c>
      <c r="P237" s="9"/>
      <c r="Q237" s="10">
        <f>IF(AND(ISNUMBER(K237),ISNUMBER(O237),ISNUMBER(P237)),IF(K237&lt;=O237,MAX(P237-K237,0),""),"")</f>
      </c>
      <c r="R237" s="13"/>
      <c r="S237" s="14">
        <f>IF(AND(ISNUMBER(K237),ISNUMBER(R237)),K237*R237,"")</f>
      </c>
      <c r="T237" s="10">
        <f>IF(ISNUMBER(K237),IF(K237&lt;=0,"欠品",IF(ISNUMBER(O237),IF(K237&lt;=O237,"要発注","OK"),"OK")),"")</f>
      </c>
      <c r="U237" s="9"/>
    </row>
    <row r="238" spans="1:21" x14ac:dyDescent="0.25">
      <c r="A238" s="9"/>
      <c r="B238" s="9"/>
      <c r="C238" s="9"/>
      <c r="D238" s="9"/>
      <c r="E238" s="9"/>
      <c r="F238" s="9"/>
      <c r="G238" s="9"/>
      <c r="H238" s="9"/>
      <c r="I238" s="10">
        <f>IF(A238="","",SUMIFS('入出庫'!$E$5:$E$1004,'入出庫'!$B$5:$B$1004,A238,'入出庫'!$D$5:$D$1004,"入庫"))</f>
      </c>
      <c r="J238" s="10">
        <f>IF(A238="","",SUMIFS('入出庫'!$E$5:$E$1004,'入出庫'!$B$5:$B$1004,A238,'入出庫'!$D$5:$D$1004,"出庫"))</f>
      </c>
      <c r="K238" s="10">
        <f>IF(A238="","",N(H238)+I238-J238)</f>
      </c>
      <c r="L238" s="9"/>
      <c r="M238" s="11"/>
      <c r="N238" s="9"/>
      <c r="O238" s="12">
        <f>IF(A238="","",IF(AND(ISNUMBER(M238),ISNUMBER(N238)),ROUNDUP(M238*N238,0)+N(L238),IF(ISNUMBER(L238),L238,"")))</f>
      </c>
      <c r="P238" s="9"/>
      <c r="Q238" s="10">
        <f>IF(AND(ISNUMBER(K238),ISNUMBER(O238),ISNUMBER(P238)),IF(K238&lt;=O238,MAX(P238-K238,0),""),"")</f>
      </c>
      <c r="R238" s="13"/>
      <c r="S238" s="14">
        <f>IF(AND(ISNUMBER(K238),ISNUMBER(R238)),K238*R238,"")</f>
      </c>
      <c r="T238" s="10">
        <f>IF(ISNUMBER(K238),IF(K238&lt;=0,"欠品",IF(ISNUMBER(O238),IF(K238&lt;=O238,"要発注","OK"),"OK")),"")</f>
      </c>
      <c r="U238" s="9"/>
    </row>
    <row r="239" spans="1:21" x14ac:dyDescent="0.25">
      <c r="A239" s="9"/>
      <c r="B239" s="9"/>
      <c r="C239" s="9"/>
      <c r="D239" s="9"/>
      <c r="E239" s="9"/>
      <c r="F239" s="9"/>
      <c r="G239" s="9"/>
      <c r="H239" s="9"/>
      <c r="I239" s="10">
        <f>IF(A239="","",SUMIFS('入出庫'!$E$5:$E$1004,'入出庫'!$B$5:$B$1004,A239,'入出庫'!$D$5:$D$1004,"入庫"))</f>
      </c>
      <c r="J239" s="10">
        <f>IF(A239="","",SUMIFS('入出庫'!$E$5:$E$1004,'入出庫'!$B$5:$B$1004,A239,'入出庫'!$D$5:$D$1004,"出庫"))</f>
      </c>
      <c r="K239" s="10">
        <f>IF(A239="","",N(H239)+I239-J239)</f>
      </c>
      <c r="L239" s="9"/>
      <c r="M239" s="11"/>
      <c r="N239" s="9"/>
      <c r="O239" s="12">
        <f>IF(A239="","",IF(AND(ISNUMBER(M239),ISNUMBER(N239)),ROUNDUP(M239*N239,0)+N(L239),IF(ISNUMBER(L239),L239,"")))</f>
      </c>
      <c r="P239" s="9"/>
      <c r="Q239" s="10">
        <f>IF(AND(ISNUMBER(K239),ISNUMBER(O239),ISNUMBER(P239)),IF(K239&lt;=O239,MAX(P239-K239,0),""),"")</f>
      </c>
      <c r="R239" s="13"/>
      <c r="S239" s="14">
        <f>IF(AND(ISNUMBER(K239),ISNUMBER(R239)),K239*R239,"")</f>
      </c>
      <c r="T239" s="10">
        <f>IF(ISNUMBER(K239),IF(K239&lt;=0,"欠品",IF(ISNUMBER(O239),IF(K239&lt;=O239,"要発注","OK"),"OK")),"")</f>
      </c>
      <c r="U239" s="9"/>
    </row>
    <row r="240" spans="1:21" x14ac:dyDescent="0.25">
      <c r="A240" s="9"/>
      <c r="B240" s="9"/>
      <c r="C240" s="9"/>
      <c r="D240" s="9"/>
      <c r="E240" s="9"/>
      <c r="F240" s="9"/>
      <c r="G240" s="9"/>
      <c r="H240" s="9"/>
      <c r="I240" s="10">
        <f>IF(A240="","",SUMIFS('入出庫'!$E$5:$E$1004,'入出庫'!$B$5:$B$1004,A240,'入出庫'!$D$5:$D$1004,"入庫"))</f>
      </c>
      <c r="J240" s="10">
        <f>IF(A240="","",SUMIFS('入出庫'!$E$5:$E$1004,'入出庫'!$B$5:$B$1004,A240,'入出庫'!$D$5:$D$1004,"出庫"))</f>
      </c>
      <c r="K240" s="10">
        <f>IF(A240="","",N(H240)+I240-J240)</f>
      </c>
      <c r="L240" s="9"/>
      <c r="M240" s="11"/>
      <c r="N240" s="9"/>
      <c r="O240" s="12">
        <f>IF(A240="","",IF(AND(ISNUMBER(M240),ISNUMBER(N240)),ROUNDUP(M240*N240,0)+N(L240),IF(ISNUMBER(L240),L240,"")))</f>
      </c>
      <c r="P240" s="9"/>
      <c r="Q240" s="10">
        <f>IF(AND(ISNUMBER(K240),ISNUMBER(O240),ISNUMBER(P240)),IF(K240&lt;=O240,MAX(P240-K240,0),""),"")</f>
      </c>
      <c r="R240" s="13"/>
      <c r="S240" s="14">
        <f>IF(AND(ISNUMBER(K240),ISNUMBER(R240)),K240*R240,"")</f>
      </c>
      <c r="T240" s="10">
        <f>IF(ISNUMBER(K240),IF(K240&lt;=0,"欠品",IF(ISNUMBER(O240),IF(K240&lt;=O240,"要発注","OK"),"OK")),"")</f>
      </c>
      <c r="U240" s="9"/>
    </row>
    <row r="241" spans="1:21" x14ac:dyDescent="0.25">
      <c r="A241" s="9"/>
      <c r="B241" s="9"/>
      <c r="C241" s="9"/>
      <c r="D241" s="9"/>
      <c r="E241" s="9"/>
      <c r="F241" s="9"/>
      <c r="G241" s="9"/>
      <c r="H241" s="9"/>
      <c r="I241" s="10">
        <f>IF(A241="","",SUMIFS('入出庫'!$E$5:$E$1004,'入出庫'!$B$5:$B$1004,A241,'入出庫'!$D$5:$D$1004,"入庫"))</f>
      </c>
      <c r="J241" s="10">
        <f>IF(A241="","",SUMIFS('入出庫'!$E$5:$E$1004,'入出庫'!$B$5:$B$1004,A241,'入出庫'!$D$5:$D$1004,"出庫"))</f>
      </c>
      <c r="K241" s="10">
        <f>IF(A241="","",N(H241)+I241-J241)</f>
      </c>
      <c r="L241" s="9"/>
      <c r="M241" s="11"/>
      <c r="N241" s="9"/>
      <c r="O241" s="12">
        <f>IF(A241="","",IF(AND(ISNUMBER(M241),ISNUMBER(N241)),ROUNDUP(M241*N241,0)+N(L241),IF(ISNUMBER(L241),L241,"")))</f>
      </c>
      <c r="P241" s="9"/>
      <c r="Q241" s="10">
        <f>IF(AND(ISNUMBER(K241),ISNUMBER(O241),ISNUMBER(P241)),IF(K241&lt;=O241,MAX(P241-K241,0),""),"")</f>
      </c>
      <c r="R241" s="13"/>
      <c r="S241" s="14">
        <f>IF(AND(ISNUMBER(K241),ISNUMBER(R241)),K241*R241,"")</f>
      </c>
      <c r="T241" s="10">
        <f>IF(ISNUMBER(K241),IF(K241&lt;=0,"欠品",IF(ISNUMBER(O241),IF(K241&lt;=O241,"要発注","OK"),"OK")),"")</f>
      </c>
      <c r="U241" s="9"/>
    </row>
    <row r="242" spans="1:21" x14ac:dyDescent="0.25">
      <c r="A242" s="9"/>
      <c r="B242" s="9"/>
      <c r="C242" s="9"/>
      <c r="D242" s="9"/>
      <c r="E242" s="9"/>
      <c r="F242" s="9"/>
      <c r="G242" s="9"/>
      <c r="H242" s="9"/>
      <c r="I242" s="10">
        <f>IF(A242="","",SUMIFS('入出庫'!$E$5:$E$1004,'入出庫'!$B$5:$B$1004,A242,'入出庫'!$D$5:$D$1004,"入庫"))</f>
      </c>
      <c r="J242" s="10">
        <f>IF(A242="","",SUMIFS('入出庫'!$E$5:$E$1004,'入出庫'!$B$5:$B$1004,A242,'入出庫'!$D$5:$D$1004,"出庫"))</f>
      </c>
      <c r="K242" s="10">
        <f>IF(A242="","",N(H242)+I242-J242)</f>
      </c>
      <c r="L242" s="9"/>
      <c r="M242" s="11"/>
      <c r="N242" s="9"/>
      <c r="O242" s="12">
        <f>IF(A242="","",IF(AND(ISNUMBER(M242),ISNUMBER(N242)),ROUNDUP(M242*N242,0)+N(L242),IF(ISNUMBER(L242),L242,"")))</f>
      </c>
      <c r="P242" s="9"/>
      <c r="Q242" s="10">
        <f>IF(AND(ISNUMBER(K242),ISNUMBER(O242),ISNUMBER(P242)),IF(K242&lt;=O242,MAX(P242-K242,0),""),"")</f>
      </c>
      <c r="R242" s="13"/>
      <c r="S242" s="14">
        <f>IF(AND(ISNUMBER(K242),ISNUMBER(R242)),K242*R242,"")</f>
      </c>
      <c r="T242" s="10">
        <f>IF(ISNUMBER(K242),IF(K242&lt;=0,"欠品",IF(ISNUMBER(O242),IF(K242&lt;=O242,"要発注","OK"),"OK")),"")</f>
      </c>
      <c r="U242" s="9"/>
    </row>
    <row r="243" spans="1:21" x14ac:dyDescent="0.25">
      <c r="A243" s="9"/>
      <c r="B243" s="9"/>
      <c r="C243" s="9"/>
      <c r="D243" s="9"/>
      <c r="E243" s="9"/>
      <c r="F243" s="9"/>
      <c r="G243" s="9"/>
      <c r="H243" s="9"/>
      <c r="I243" s="10">
        <f>IF(A243="","",SUMIFS('入出庫'!$E$5:$E$1004,'入出庫'!$B$5:$B$1004,A243,'入出庫'!$D$5:$D$1004,"入庫"))</f>
      </c>
      <c r="J243" s="10">
        <f>IF(A243="","",SUMIFS('入出庫'!$E$5:$E$1004,'入出庫'!$B$5:$B$1004,A243,'入出庫'!$D$5:$D$1004,"出庫"))</f>
      </c>
      <c r="K243" s="10">
        <f>IF(A243="","",N(H243)+I243-J243)</f>
      </c>
      <c r="L243" s="9"/>
      <c r="M243" s="11"/>
      <c r="N243" s="9"/>
      <c r="O243" s="12">
        <f>IF(A243="","",IF(AND(ISNUMBER(M243),ISNUMBER(N243)),ROUNDUP(M243*N243,0)+N(L243),IF(ISNUMBER(L243),L243,"")))</f>
      </c>
      <c r="P243" s="9"/>
      <c r="Q243" s="10">
        <f>IF(AND(ISNUMBER(K243),ISNUMBER(O243),ISNUMBER(P243)),IF(K243&lt;=O243,MAX(P243-K243,0),""),"")</f>
      </c>
      <c r="R243" s="13"/>
      <c r="S243" s="14">
        <f>IF(AND(ISNUMBER(K243),ISNUMBER(R243)),K243*R243,"")</f>
      </c>
      <c r="T243" s="10">
        <f>IF(ISNUMBER(K243),IF(K243&lt;=0,"欠品",IF(ISNUMBER(O243),IF(K243&lt;=O243,"要発注","OK"),"OK")),"")</f>
      </c>
      <c r="U243" s="9"/>
    </row>
    <row r="244" spans="1:21" x14ac:dyDescent="0.25">
      <c r="A244" s="9"/>
      <c r="B244" s="9"/>
      <c r="C244" s="9"/>
      <c r="D244" s="9"/>
      <c r="E244" s="9"/>
      <c r="F244" s="9"/>
      <c r="G244" s="9"/>
      <c r="H244" s="9"/>
      <c r="I244" s="10">
        <f>IF(A244="","",SUMIFS('入出庫'!$E$5:$E$1004,'入出庫'!$B$5:$B$1004,A244,'入出庫'!$D$5:$D$1004,"入庫"))</f>
      </c>
      <c r="J244" s="10">
        <f>IF(A244="","",SUMIFS('入出庫'!$E$5:$E$1004,'入出庫'!$B$5:$B$1004,A244,'入出庫'!$D$5:$D$1004,"出庫"))</f>
      </c>
      <c r="K244" s="10">
        <f>IF(A244="","",N(H244)+I244-J244)</f>
      </c>
      <c r="L244" s="9"/>
      <c r="M244" s="11"/>
      <c r="N244" s="9"/>
      <c r="O244" s="12">
        <f>IF(A244="","",IF(AND(ISNUMBER(M244),ISNUMBER(N244)),ROUNDUP(M244*N244,0)+N(L244),IF(ISNUMBER(L244),L244,"")))</f>
      </c>
      <c r="P244" s="9"/>
      <c r="Q244" s="10">
        <f>IF(AND(ISNUMBER(K244),ISNUMBER(O244),ISNUMBER(P244)),IF(K244&lt;=O244,MAX(P244-K244,0),""),"")</f>
      </c>
      <c r="R244" s="13"/>
      <c r="S244" s="14">
        <f>IF(AND(ISNUMBER(K244),ISNUMBER(R244)),K244*R244,"")</f>
      </c>
      <c r="T244" s="10">
        <f>IF(ISNUMBER(K244),IF(K244&lt;=0,"欠品",IF(ISNUMBER(O244),IF(K244&lt;=O244,"要発注","OK"),"OK")),"")</f>
      </c>
      <c r="U244" s="9"/>
    </row>
    <row r="245" spans="1:21" x14ac:dyDescent="0.25">
      <c r="A245" s="9"/>
      <c r="B245" s="9"/>
      <c r="C245" s="9"/>
      <c r="D245" s="9"/>
      <c r="E245" s="9"/>
      <c r="F245" s="9"/>
      <c r="G245" s="9"/>
      <c r="H245" s="9"/>
      <c r="I245" s="10">
        <f>IF(A245="","",SUMIFS('入出庫'!$E$5:$E$1004,'入出庫'!$B$5:$B$1004,A245,'入出庫'!$D$5:$D$1004,"入庫"))</f>
      </c>
      <c r="J245" s="10">
        <f>IF(A245="","",SUMIFS('入出庫'!$E$5:$E$1004,'入出庫'!$B$5:$B$1004,A245,'入出庫'!$D$5:$D$1004,"出庫"))</f>
      </c>
      <c r="K245" s="10">
        <f>IF(A245="","",N(H245)+I245-J245)</f>
      </c>
      <c r="L245" s="9"/>
      <c r="M245" s="11"/>
      <c r="N245" s="9"/>
      <c r="O245" s="12">
        <f>IF(A245="","",IF(AND(ISNUMBER(M245),ISNUMBER(N245)),ROUNDUP(M245*N245,0)+N(L245),IF(ISNUMBER(L245),L245,"")))</f>
      </c>
      <c r="P245" s="9"/>
      <c r="Q245" s="10">
        <f>IF(AND(ISNUMBER(K245),ISNUMBER(O245),ISNUMBER(P245)),IF(K245&lt;=O245,MAX(P245-K245,0),""),"")</f>
      </c>
      <c r="R245" s="13"/>
      <c r="S245" s="14">
        <f>IF(AND(ISNUMBER(K245),ISNUMBER(R245)),K245*R245,"")</f>
      </c>
      <c r="T245" s="10">
        <f>IF(ISNUMBER(K245),IF(K245&lt;=0,"欠品",IF(ISNUMBER(O245),IF(K245&lt;=O245,"要発注","OK"),"OK")),"")</f>
      </c>
      <c r="U245" s="9"/>
    </row>
    <row r="246" spans="1:21" x14ac:dyDescent="0.25">
      <c r="A246" s="9"/>
      <c r="B246" s="9"/>
      <c r="C246" s="9"/>
      <c r="D246" s="9"/>
      <c r="E246" s="9"/>
      <c r="F246" s="9"/>
      <c r="G246" s="9"/>
      <c r="H246" s="9"/>
      <c r="I246" s="10">
        <f>IF(A246="","",SUMIFS('入出庫'!$E$5:$E$1004,'入出庫'!$B$5:$B$1004,A246,'入出庫'!$D$5:$D$1004,"入庫"))</f>
      </c>
      <c r="J246" s="10">
        <f>IF(A246="","",SUMIFS('入出庫'!$E$5:$E$1004,'入出庫'!$B$5:$B$1004,A246,'入出庫'!$D$5:$D$1004,"出庫"))</f>
      </c>
      <c r="K246" s="10">
        <f>IF(A246="","",N(H246)+I246-J246)</f>
      </c>
      <c r="L246" s="9"/>
      <c r="M246" s="11"/>
      <c r="N246" s="9"/>
      <c r="O246" s="12">
        <f>IF(A246="","",IF(AND(ISNUMBER(M246),ISNUMBER(N246)),ROUNDUP(M246*N246,0)+N(L246),IF(ISNUMBER(L246),L246,"")))</f>
      </c>
      <c r="P246" s="9"/>
      <c r="Q246" s="10">
        <f>IF(AND(ISNUMBER(K246),ISNUMBER(O246),ISNUMBER(P246)),IF(K246&lt;=O246,MAX(P246-K246,0),""),"")</f>
      </c>
      <c r="R246" s="13"/>
      <c r="S246" s="14">
        <f>IF(AND(ISNUMBER(K246),ISNUMBER(R246)),K246*R246,"")</f>
      </c>
      <c r="T246" s="10">
        <f>IF(ISNUMBER(K246),IF(K246&lt;=0,"欠品",IF(ISNUMBER(O246),IF(K246&lt;=O246,"要発注","OK"),"OK")),"")</f>
      </c>
      <c r="U246" s="9"/>
    </row>
    <row r="247" spans="1:21" x14ac:dyDescent="0.25">
      <c r="A247" s="9"/>
      <c r="B247" s="9"/>
      <c r="C247" s="9"/>
      <c r="D247" s="9"/>
      <c r="E247" s="9"/>
      <c r="F247" s="9"/>
      <c r="G247" s="9"/>
      <c r="H247" s="9"/>
      <c r="I247" s="10">
        <f>IF(A247="","",SUMIFS('入出庫'!$E$5:$E$1004,'入出庫'!$B$5:$B$1004,A247,'入出庫'!$D$5:$D$1004,"入庫"))</f>
      </c>
      <c r="J247" s="10">
        <f>IF(A247="","",SUMIFS('入出庫'!$E$5:$E$1004,'入出庫'!$B$5:$B$1004,A247,'入出庫'!$D$5:$D$1004,"出庫"))</f>
      </c>
      <c r="K247" s="10">
        <f>IF(A247="","",N(H247)+I247-J247)</f>
      </c>
      <c r="L247" s="9"/>
      <c r="M247" s="11"/>
      <c r="N247" s="9"/>
      <c r="O247" s="12">
        <f>IF(A247="","",IF(AND(ISNUMBER(M247),ISNUMBER(N247)),ROUNDUP(M247*N247,0)+N(L247),IF(ISNUMBER(L247),L247,"")))</f>
      </c>
      <c r="P247" s="9"/>
      <c r="Q247" s="10">
        <f>IF(AND(ISNUMBER(K247),ISNUMBER(O247),ISNUMBER(P247)),IF(K247&lt;=O247,MAX(P247-K247,0),""),"")</f>
      </c>
      <c r="R247" s="13"/>
      <c r="S247" s="14">
        <f>IF(AND(ISNUMBER(K247),ISNUMBER(R247)),K247*R247,"")</f>
      </c>
      <c r="T247" s="10">
        <f>IF(ISNUMBER(K247),IF(K247&lt;=0,"欠品",IF(ISNUMBER(O247),IF(K247&lt;=O247,"要発注","OK"),"OK")),"")</f>
      </c>
      <c r="U247" s="9"/>
    </row>
    <row r="248" spans="1:21" x14ac:dyDescent="0.25">
      <c r="A248" s="9"/>
      <c r="B248" s="9"/>
      <c r="C248" s="9"/>
      <c r="D248" s="9"/>
      <c r="E248" s="9"/>
      <c r="F248" s="9"/>
      <c r="G248" s="9"/>
      <c r="H248" s="9"/>
      <c r="I248" s="10">
        <f>IF(A248="","",SUMIFS('入出庫'!$E$5:$E$1004,'入出庫'!$B$5:$B$1004,A248,'入出庫'!$D$5:$D$1004,"入庫"))</f>
      </c>
      <c r="J248" s="10">
        <f>IF(A248="","",SUMIFS('入出庫'!$E$5:$E$1004,'入出庫'!$B$5:$B$1004,A248,'入出庫'!$D$5:$D$1004,"出庫"))</f>
      </c>
      <c r="K248" s="10">
        <f>IF(A248="","",N(H248)+I248-J248)</f>
      </c>
      <c r="L248" s="9"/>
      <c r="M248" s="11"/>
      <c r="N248" s="9"/>
      <c r="O248" s="12">
        <f>IF(A248="","",IF(AND(ISNUMBER(M248),ISNUMBER(N248)),ROUNDUP(M248*N248,0)+N(L248),IF(ISNUMBER(L248),L248,"")))</f>
      </c>
      <c r="P248" s="9"/>
      <c r="Q248" s="10">
        <f>IF(AND(ISNUMBER(K248),ISNUMBER(O248),ISNUMBER(P248)),IF(K248&lt;=O248,MAX(P248-K248,0),""),"")</f>
      </c>
      <c r="R248" s="13"/>
      <c r="S248" s="14">
        <f>IF(AND(ISNUMBER(K248),ISNUMBER(R248)),K248*R248,"")</f>
      </c>
      <c r="T248" s="10">
        <f>IF(ISNUMBER(K248),IF(K248&lt;=0,"欠品",IF(ISNUMBER(O248),IF(K248&lt;=O248,"要発注","OK"),"OK")),"")</f>
      </c>
      <c r="U248" s="9"/>
    </row>
    <row r="249" spans="1:21" x14ac:dyDescent="0.25">
      <c r="A249" s="9"/>
      <c r="B249" s="9"/>
      <c r="C249" s="9"/>
      <c r="D249" s="9"/>
      <c r="E249" s="9"/>
      <c r="F249" s="9"/>
      <c r="G249" s="9"/>
      <c r="H249" s="9"/>
      <c r="I249" s="10">
        <f>IF(A249="","",SUMIFS('入出庫'!$E$5:$E$1004,'入出庫'!$B$5:$B$1004,A249,'入出庫'!$D$5:$D$1004,"入庫"))</f>
      </c>
      <c r="J249" s="10">
        <f>IF(A249="","",SUMIFS('入出庫'!$E$5:$E$1004,'入出庫'!$B$5:$B$1004,A249,'入出庫'!$D$5:$D$1004,"出庫"))</f>
      </c>
      <c r="K249" s="10">
        <f>IF(A249="","",N(H249)+I249-J249)</f>
      </c>
      <c r="L249" s="9"/>
      <c r="M249" s="11"/>
      <c r="N249" s="9"/>
      <c r="O249" s="12">
        <f>IF(A249="","",IF(AND(ISNUMBER(M249),ISNUMBER(N249)),ROUNDUP(M249*N249,0)+N(L249),IF(ISNUMBER(L249),L249,"")))</f>
      </c>
      <c r="P249" s="9"/>
      <c r="Q249" s="10">
        <f>IF(AND(ISNUMBER(K249),ISNUMBER(O249),ISNUMBER(P249)),IF(K249&lt;=O249,MAX(P249-K249,0),""),"")</f>
      </c>
      <c r="R249" s="13"/>
      <c r="S249" s="14">
        <f>IF(AND(ISNUMBER(K249),ISNUMBER(R249)),K249*R249,"")</f>
      </c>
      <c r="T249" s="10">
        <f>IF(ISNUMBER(K249),IF(K249&lt;=0,"欠品",IF(ISNUMBER(O249),IF(K249&lt;=O249,"要発注","OK"),"OK")),"")</f>
      </c>
      <c r="U249" s="9"/>
    </row>
    <row r="250" spans="1:21" x14ac:dyDescent="0.25">
      <c r="A250" s="9"/>
      <c r="B250" s="9"/>
      <c r="C250" s="9"/>
      <c r="D250" s="9"/>
      <c r="E250" s="9"/>
      <c r="F250" s="9"/>
      <c r="G250" s="9"/>
      <c r="H250" s="9"/>
      <c r="I250" s="10">
        <f>IF(A250="","",SUMIFS('入出庫'!$E$5:$E$1004,'入出庫'!$B$5:$B$1004,A250,'入出庫'!$D$5:$D$1004,"入庫"))</f>
      </c>
      <c r="J250" s="10">
        <f>IF(A250="","",SUMIFS('入出庫'!$E$5:$E$1004,'入出庫'!$B$5:$B$1004,A250,'入出庫'!$D$5:$D$1004,"出庫"))</f>
      </c>
      <c r="K250" s="10">
        <f>IF(A250="","",N(H250)+I250-J250)</f>
      </c>
      <c r="L250" s="9"/>
      <c r="M250" s="11"/>
      <c r="N250" s="9"/>
      <c r="O250" s="12">
        <f>IF(A250="","",IF(AND(ISNUMBER(M250),ISNUMBER(N250)),ROUNDUP(M250*N250,0)+N(L250),IF(ISNUMBER(L250),L250,"")))</f>
      </c>
      <c r="P250" s="9"/>
      <c r="Q250" s="10">
        <f>IF(AND(ISNUMBER(K250),ISNUMBER(O250),ISNUMBER(P250)),IF(K250&lt;=O250,MAX(P250-K250,0),""),"")</f>
      </c>
      <c r="R250" s="13"/>
      <c r="S250" s="14">
        <f>IF(AND(ISNUMBER(K250),ISNUMBER(R250)),K250*R250,"")</f>
      </c>
      <c r="T250" s="10">
        <f>IF(ISNUMBER(K250),IF(K250&lt;=0,"欠品",IF(ISNUMBER(O250),IF(K250&lt;=O250,"要発注","OK"),"OK")),"")</f>
      </c>
      <c r="U250" s="9"/>
    </row>
    <row r="251" spans="1:21" x14ac:dyDescent="0.25">
      <c r="A251" s="9"/>
      <c r="B251" s="9"/>
      <c r="C251" s="9"/>
      <c r="D251" s="9"/>
      <c r="E251" s="9"/>
      <c r="F251" s="9"/>
      <c r="G251" s="9"/>
      <c r="H251" s="9"/>
      <c r="I251" s="10">
        <f>IF(A251="","",SUMIFS('入出庫'!$E$5:$E$1004,'入出庫'!$B$5:$B$1004,A251,'入出庫'!$D$5:$D$1004,"入庫"))</f>
      </c>
      <c r="J251" s="10">
        <f>IF(A251="","",SUMIFS('入出庫'!$E$5:$E$1004,'入出庫'!$B$5:$B$1004,A251,'入出庫'!$D$5:$D$1004,"出庫"))</f>
      </c>
      <c r="K251" s="10">
        <f>IF(A251="","",N(H251)+I251-J251)</f>
      </c>
      <c r="L251" s="9"/>
      <c r="M251" s="11"/>
      <c r="N251" s="9"/>
      <c r="O251" s="12">
        <f>IF(A251="","",IF(AND(ISNUMBER(M251),ISNUMBER(N251)),ROUNDUP(M251*N251,0)+N(L251),IF(ISNUMBER(L251),L251,"")))</f>
      </c>
      <c r="P251" s="9"/>
      <c r="Q251" s="10">
        <f>IF(AND(ISNUMBER(K251),ISNUMBER(O251),ISNUMBER(P251)),IF(K251&lt;=O251,MAX(P251-K251,0),""),"")</f>
      </c>
      <c r="R251" s="13"/>
      <c r="S251" s="14">
        <f>IF(AND(ISNUMBER(K251),ISNUMBER(R251)),K251*R251,"")</f>
      </c>
      <c r="T251" s="10">
        <f>IF(ISNUMBER(K251),IF(K251&lt;=0,"欠品",IF(ISNUMBER(O251),IF(K251&lt;=O251,"要発注","OK"),"OK")),"")</f>
      </c>
      <c r="U251" s="9"/>
    </row>
    <row r="252" spans="1:21" x14ac:dyDescent="0.25">
      <c r="A252" s="9"/>
      <c r="B252" s="9"/>
      <c r="C252" s="9"/>
      <c r="D252" s="9"/>
      <c r="E252" s="9"/>
      <c r="F252" s="9"/>
      <c r="G252" s="9"/>
      <c r="H252" s="9"/>
      <c r="I252" s="10">
        <f>IF(A252="","",SUMIFS('入出庫'!$E$5:$E$1004,'入出庫'!$B$5:$B$1004,A252,'入出庫'!$D$5:$D$1004,"入庫"))</f>
      </c>
      <c r="J252" s="10">
        <f>IF(A252="","",SUMIFS('入出庫'!$E$5:$E$1004,'入出庫'!$B$5:$B$1004,A252,'入出庫'!$D$5:$D$1004,"出庫"))</f>
      </c>
      <c r="K252" s="10">
        <f>IF(A252="","",N(H252)+I252-J252)</f>
      </c>
      <c r="L252" s="9"/>
      <c r="M252" s="11"/>
      <c r="N252" s="9"/>
      <c r="O252" s="12">
        <f>IF(A252="","",IF(AND(ISNUMBER(M252),ISNUMBER(N252)),ROUNDUP(M252*N252,0)+N(L252),IF(ISNUMBER(L252),L252,"")))</f>
      </c>
      <c r="P252" s="9"/>
      <c r="Q252" s="10">
        <f>IF(AND(ISNUMBER(K252),ISNUMBER(O252),ISNUMBER(P252)),IF(K252&lt;=O252,MAX(P252-K252,0),""),"")</f>
      </c>
      <c r="R252" s="13"/>
      <c r="S252" s="14">
        <f>IF(AND(ISNUMBER(K252),ISNUMBER(R252)),K252*R252,"")</f>
      </c>
      <c r="T252" s="10">
        <f>IF(ISNUMBER(K252),IF(K252&lt;=0,"欠品",IF(ISNUMBER(O252),IF(K252&lt;=O252,"要発注","OK"),"OK")),"")</f>
      </c>
      <c r="U252" s="9"/>
    </row>
    <row r="253" spans="1:21" x14ac:dyDescent="0.25">
      <c r="A253" s="9"/>
      <c r="B253" s="9"/>
      <c r="C253" s="9"/>
      <c r="D253" s="9"/>
      <c r="E253" s="9"/>
      <c r="F253" s="9"/>
      <c r="G253" s="9"/>
      <c r="H253" s="9"/>
      <c r="I253" s="10">
        <f>IF(A253="","",SUMIFS('入出庫'!$E$5:$E$1004,'入出庫'!$B$5:$B$1004,A253,'入出庫'!$D$5:$D$1004,"入庫"))</f>
      </c>
      <c r="J253" s="10">
        <f>IF(A253="","",SUMIFS('入出庫'!$E$5:$E$1004,'入出庫'!$B$5:$B$1004,A253,'入出庫'!$D$5:$D$1004,"出庫"))</f>
      </c>
      <c r="K253" s="10">
        <f>IF(A253="","",N(H253)+I253-J253)</f>
      </c>
      <c r="L253" s="9"/>
      <c r="M253" s="11"/>
      <c r="N253" s="9"/>
      <c r="O253" s="12">
        <f>IF(A253="","",IF(AND(ISNUMBER(M253),ISNUMBER(N253)),ROUNDUP(M253*N253,0)+N(L253),IF(ISNUMBER(L253),L253,"")))</f>
      </c>
      <c r="P253" s="9"/>
      <c r="Q253" s="10">
        <f>IF(AND(ISNUMBER(K253),ISNUMBER(O253),ISNUMBER(P253)),IF(K253&lt;=O253,MAX(P253-K253,0),""),"")</f>
      </c>
      <c r="R253" s="13"/>
      <c r="S253" s="14">
        <f>IF(AND(ISNUMBER(K253),ISNUMBER(R253)),K253*R253,"")</f>
      </c>
      <c r="T253" s="10">
        <f>IF(ISNUMBER(K253),IF(K253&lt;=0,"欠品",IF(ISNUMBER(O253),IF(K253&lt;=O253,"要発注","OK"),"OK")),"")</f>
      </c>
      <c r="U253" s="9"/>
    </row>
    <row r="254" spans="1:21" x14ac:dyDescent="0.25">
      <c r="A254" s="9"/>
      <c r="B254" s="9"/>
      <c r="C254" s="9"/>
      <c r="D254" s="9"/>
      <c r="E254" s="9"/>
      <c r="F254" s="9"/>
      <c r="G254" s="9"/>
      <c r="H254" s="9"/>
      <c r="I254" s="10">
        <f>IF(A254="","",SUMIFS('入出庫'!$E$5:$E$1004,'入出庫'!$B$5:$B$1004,A254,'入出庫'!$D$5:$D$1004,"入庫"))</f>
      </c>
      <c r="J254" s="10">
        <f>IF(A254="","",SUMIFS('入出庫'!$E$5:$E$1004,'入出庫'!$B$5:$B$1004,A254,'入出庫'!$D$5:$D$1004,"出庫"))</f>
      </c>
      <c r="K254" s="10">
        <f>IF(A254="","",N(H254)+I254-J254)</f>
      </c>
      <c r="L254" s="9"/>
      <c r="M254" s="11"/>
      <c r="N254" s="9"/>
      <c r="O254" s="12">
        <f>IF(A254="","",IF(AND(ISNUMBER(M254),ISNUMBER(N254)),ROUNDUP(M254*N254,0)+N(L254),IF(ISNUMBER(L254),L254,"")))</f>
      </c>
      <c r="P254" s="9"/>
      <c r="Q254" s="10">
        <f>IF(AND(ISNUMBER(K254),ISNUMBER(O254),ISNUMBER(P254)),IF(K254&lt;=O254,MAX(P254-K254,0),""),"")</f>
      </c>
      <c r="R254" s="13"/>
      <c r="S254" s="14">
        <f>IF(AND(ISNUMBER(K254),ISNUMBER(R254)),K254*R254,"")</f>
      </c>
      <c r="T254" s="10">
        <f>IF(ISNUMBER(K254),IF(K254&lt;=0,"欠品",IF(ISNUMBER(O254),IF(K254&lt;=O254,"要発注","OK"),"OK")),"")</f>
      </c>
      <c r="U254" s="9"/>
    </row>
    <row r="255" spans="1:21" x14ac:dyDescent="0.25">
      <c r="A255" s="9"/>
      <c r="B255" s="9"/>
      <c r="C255" s="9"/>
      <c r="D255" s="9"/>
      <c r="E255" s="9"/>
      <c r="F255" s="9"/>
      <c r="G255" s="9"/>
      <c r="H255" s="9"/>
      <c r="I255" s="10">
        <f>IF(A255="","",SUMIFS('入出庫'!$E$5:$E$1004,'入出庫'!$B$5:$B$1004,A255,'入出庫'!$D$5:$D$1004,"入庫"))</f>
      </c>
      <c r="J255" s="10">
        <f>IF(A255="","",SUMIFS('入出庫'!$E$5:$E$1004,'入出庫'!$B$5:$B$1004,A255,'入出庫'!$D$5:$D$1004,"出庫"))</f>
      </c>
      <c r="K255" s="10">
        <f>IF(A255="","",N(H255)+I255-J255)</f>
      </c>
      <c r="L255" s="9"/>
      <c r="M255" s="11"/>
      <c r="N255" s="9"/>
      <c r="O255" s="12">
        <f>IF(A255="","",IF(AND(ISNUMBER(M255),ISNUMBER(N255)),ROUNDUP(M255*N255,0)+N(L255),IF(ISNUMBER(L255),L255,"")))</f>
      </c>
      <c r="P255" s="9"/>
      <c r="Q255" s="10">
        <f>IF(AND(ISNUMBER(K255),ISNUMBER(O255),ISNUMBER(P255)),IF(K255&lt;=O255,MAX(P255-K255,0),""),"")</f>
      </c>
      <c r="R255" s="13"/>
      <c r="S255" s="14">
        <f>IF(AND(ISNUMBER(K255),ISNUMBER(R255)),K255*R255,"")</f>
      </c>
      <c r="T255" s="10">
        <f>IF(ISNUMBER(K255),IF(K255&lt;=0,"欠品",IF(ISNUMBER(O255),IF(K255&lt;=O255,"要発注","OK"),"OK")),"")</f>
      </c>
      <c r="U255" s="9"/>
    </row>
    <row r="256" spans="1:21" x14ac:dyDescent="0.25">
      <c r="A256" s="9"/>
      <c r="B256" s="9"/>
      <c r="C256" s="9"/>
      <c r="D256" s="9"/>
      <c r="E256" s="9"/>
      <c r="F256" s="9"/>
      <c r="G256" s="9"/>
      <c r="H256" s="9"/>
      <c r="I256" s="10">
        <f>IF(A256="","",SUMIFS('入出庫'!$E$5:$E$1004,'入出庫'!$B$5:$B$1004,A256,'入出庫'!$D$5:$D$1004,"入庫"))</f>
      </c>
      <c r="J256" s="10">
        <f>IF(A256="","",SUMIFS('入出庫'!$E$5:$E$1004,'入出庫'!$B$5:$B$1004,A256,'入出庫'!$D$5:$D$1004,"出庫"))</f>
      </c>
      <c r="K256" s="10">
        <f>IF(A256="","",N(H256)+I256-J256)</f>
      </c>
      <c r="L256" s="9"/>
      <c r="M256" s="11"/>
      <c r="N256" s="9"/>
      <c r="O256" s="12">
        <f>IF(A256="","",IF(AND(ISNUMBER(M256),ISNUMBER(N256)),ROUNDUP(M256*N256,0)+N(L256),IF(ISNUMBER(L256),L256,"")))</f>
      </c>
      <c r="P256" s="9"/>
      <c r="Q256" s="10">
        <f>IF(AND(ISNUMBER(K256),ISNUMBER(O256),ISNUMBER(P256)),IF(K256&lt;=O256,MAX(P256-K256,0),""),"")</f>
      </c>
      <c r="R256" s="13"/>
      <c r="S256" s="14">
        <f>IF(AND(ISNUMBER(K256),ISNUMBER(R256)),K256*R256,"")</f>
      </c>
      <c r="T256" s="10">
        <f>IF(ISNUMBER(K256),IF(K256&lt;=0,"欠品",IF(ISNUMBER(O256),IF(K256&lt;=O256,"要発注","OK"),"OK")),"")</f>
      </c>
      <c r="U256" s="9"/>
    </row>
    <row r="257" spans="1:21" x14ac:dyDescent="0.25">
      <c r="A257" s="9"/>
      <c r="B257" s="9"/>
      <c r="C257" s="9"/>
      <c r="D257" s="9"/>
      <c r="E257" s="9"/>
      <c r="F257" s="9"/>
      <c r="G257" s="9"/>
      <c r="H257" s="9"/>
      <c r="I257" s="10">
        <f>IF(A257="","",SUMIFS('入出庫'!$E$5:$E$1004,'入出庫'!$B$5:$B$1004,A257,'入出庫'!$D$5:$D$1004,"入庫"))</f>
      </c>
      <c r="J257" s="10">
        <f>IF(A257="","",SUMIFS('入出庫'!$E$5:$E$1004,'入出庫'!$B$5:$B$1004,A257,'入出庫'!$D$5:$D$1004,"出庫"))</f>
      </c>
      <c r="K257" s="10">
        <f>IF(A257="","",N(H257)+I257-J257)</f>
      </c>
      <c r="L257" s="9"/>
      <c r="M257" s="11"/>
      <c r="N257" s="9"/>
      <c r="O257" s="12">
        <f>IF(A257="","",IF(AND(ISNUMBER(M257),ISNUMBER(N257)),ROUNDUP(M257*N257,0)+N(L257),IF(ISNUMBER(L257),L257,"")))</f>
      </c>
      <c r="P257" s="9"/>
      <c r="Q257" s="10">
        <f>IF(AND(ISNUMBER(K257),ISNUMBER(O257),ISNUMBER(P257)),IF(K257&lt;=O257,MAX(P257-K257,0),""),"")</f>
      </c>
      <c r="R257" s="13"/>
      <c r="S257" s="14">
        <f>IF(AND(ISNUMBER(K257),ISNUMBER(R257)),K257*R257,"")</f>
      </c>
      <c r="T257" s="10">
        <f>IF(ISNUMBER(K257),IF(K257&lt;=0,"欠品",IF(ISNUMBER(O257),IF(K257&lt;=O257,"要発注","OK"),"OK")),"")</f>
      </c>
      <c r="U257" s="9"/>
    </row>
    <row r="258" spans="1:21" x14ac:dyDescent="0.25">
      <c r="A258" s="9"/>
      <c r="B258" s="9"/>
      <c r="C258" s="9"/>
      <c r="D258" s="9"/>
      <c r="E258" s="9"/>
      <c r="F258" s="9"/>
      <c r="G258" s="9"/>
      <c r="H258" s="9"/>
      <c r="I258" s="10">
        <f>IF(A258="","",SUMIFS('入出庫'!$E$5:$E$1004,'入出庫'!$B$5:$B$1004,A258,'入出庫'!$D$5:$D$1004,"入庫"))</f>
      </c>
      <c r="J258" s="10">
        <f>IF(A258="","",SUMIFS('入出庫'!$E$5:$E$1004,'入出庫'!$B$5:$B$1004,A258,'入出庫'!$D$5:$D$1004,"出庫"))</f>
      </c>
      <c r="K258" s="10">
        <f>IF(A258="","",N(H258)+I258-J258)</f>
      </c>
      <c r="L258" s="9"/>
      <c r="M258" s="11"/>
      <c r="N258" s="9"/>
      <c r="O258" s="12">
        <f>IF(A258="","",IF(AND(ISNUMBER(M258),ISNUMBER(N258)),ROUNDUP(M258*N258,0)+N(L258),IF(ISNUMBER(L258),L258,"")))</f>
      </c>
      <c r="P258" s="9"/>
      <c r="Q258" s="10">
        <f>IF(AND(ISNUMBER(K258),ISNUMBER(O258),ISNUMBER(P258)),IF(K258&lt;=O258,MAX(P258-K258,0),""),"")</f>
      </c>
      <c r="R258" s="13"/>
      <c r="S258" s="14">
        <f>IF(AND(ISNUMBER(K258),ISNUMBER(R258)),K258*R258,"")</f>
      </c>
      <c r="T258" s="10">
        <f>IF(ISNUMBER(K258),IF(K258&lt;=0,"欠品",IF(ISNUMBER(O258),IF(K258&lt;=O258,"要発注","OK"),"OK")),"")</f>
      </c>
      <c r="U258" s="9"/>
    </row>
    <row r="259" spans="1:21" x14ac:dyDescent="0.25">
      <c r="A259" s="9"/>
      <c r="B259" s="9"/>
      <c r="C259" s="9"/>
      <c r="D259" s="9"/>
      <c r="E259" s="9"/>
      <c r="F259" s="9"/>
      <c r="G259" s="9"/>
      <c r="H259" s="9"/>
      <c r="I259" s="10">
        <f>IF(A259="","",SUMIFS('入出庫'!$E$5:$E$1004,'入出庫'!$B$5:$B$1004,A259,'入出庫'!$D$5:$D$1004,"入庫"))</f>
      </c>
      <c r="J259" s="10">
        <f>IF(A259="","",SUMIFS('入出庫'!$E$5:$E$1004,'入出庫'!$B$5:$B$1004,A259,'入出庫'!$D$5:$D$1004,"出庫"))</f>
      </c>
      <c r="K259" s="10">
        <f>IF(A259="","",N(H259)+I259-J259)</f>
      </c>
      <c r="L259" s="9"/>
      <c r="M259" s="11"/>
      <c r="N259" s="9"/>
      <c r="O259" s="12">
        <f>IF(A259="","",IF(AND(ISNUMBER(M259),ISNUMBER(N259)),ROUNDUP(M259*N259,0)+N(L259),IF(ISNUMBER(L259),L259,"")))</f>
      </c>
      <c r="P259" s="9"/>
      <c r="Q259" s="10">
        <f>IF(AND(ISNUMBER(K259),ISNUMBER(O259),ISNUMBER(P259)),IF(K259&lt;=O259,MAX(P259-K259,0),""),"")</f>
      </c>
      <c r="R259" s="13"/>
      <c r="S259" s="14">
        <f>IF(AND(ISNUMBER(K259),ISNUMBER(R259)),K259*R259,"")</f>
      </c>
      <c r="T259" s="10">
        <f>IF(ISNUMBER(K259),IF(K259&lt;=0,"欠品",IF(ISNUMBER(O259),IF(K259&lt;=O259,"要発注","OK"),"OK")),"")</f>
      </c>
      <c r="U259" s="9"/>
    </row>
    <row r="260" spans="1:21" x14ac:dyDescent="0.25">
      <c r="A260" s="9"/>
      <c r="B260" s="9"/>
      <c r="C260" s="9"/>
      <c r="D260" s="9"/>
      <c r="E260" s="9"/>
      <c r="F260" s="9"/>
      <c r="G260" s="9"/>
      <c r="H260" s="9"/>
      <c r="I260" s="10">
        <f>IF(A260="","",SUMIFS('入出庫'!$E$5:$E$1004,'入出庫'!$B$5:$B$1004,A260,'入出庫'!$D$5:$D$1004,"入庫"))</f>
      </c>
      <c r="J260" s="10">
        <f>IF(A260="","",SUMIFS('入出庫'!$E$5:$E$1004,'入出庫'!$B$5:$B$1004,A260,'入出庫'!$D$5:$D$1004,"出庫"))</f>
      </c>
      <c r="K260" s="10">
        <f>IF(A260="","",N(H260)+I260-J260)</f>
      </c>
      <c r="L260" s="9"/>
      <c r="M260" s="11"/>
      <c r="N260" s="9"/>
      <c r="O260" s="12">
        <f>IF(A260="","",IF(AND(ISNUMBER(M260),ISNUMBER(N260)),ROUNDUP(M260*N260,0)+N(L260),IF(ISNUMBER(L260),L260,"")))</f>
      </c>
      <c r="P260" s="9"/>
      <c r="Q260" s="10">
        <f>IF(AND(ISNUMBER(K260),ISNUMBER(O260),ISNUMBER(P260)),IF(K260&lt;=O260,MAX(P260-K260,0),""),"")</f>
      </c>
      <c r="R260" s="13"/>
      <c r="S260" s="14">
        <f>IF(AND(ISNUMBER(K260),ISNUMBER(R260)),K260*R260,"")</f>
      </c>
      <c r="T260" s="10">
        <f>IF(ISNUMBER(K260),IF(K260&lt;=0,"欠品",IF(ISNUMBER(O260),IF(K260&lt;=O260,"要発注","OK"),"OK")),"")</f>
      </c>
      <c r="U260" s="9"/>
    </row>
    <row r="261" spans="1:21" x14ac:dyDescent="0.25">
      <c r="A261" s="9"/>
      <c r="B261" s="9"/>
      <c r="C261" s="9"/>
      <c r="D261" s="9"/>
      <c r="E261" s="9"/>
      <c r="F261" s="9"/>
      <c r="G261" s="9"/>
      <c r="H261" s="9"/>
      <c r="I261" s="10">
        <f>IF(A261="","",SUMIFS('入出庫'!$E$5:$E$1004,'入出庫'!$B$5:$B$1004,A261,'入出庫'!$D$5:$D$1004,"入庫"))</f>
      </c>
      <c r="J261" s="10">
        <f>IF(A261="","",SUMIFS('入出庫'!$E$5:$E$1004,'入出庫'!$B$5:$B$1004,A261,'入出庫'!$D$5:$D$1004,"出庫"))</f>
      </c>
      <c r="K261" s="10">
        <f>IF(A261="","",N(H261)+I261-J261)</f>
      </c>
      <c r="L261" s="9"/>
      <c r="M261" s="11"/>
      <c r="N261" s="9"/>
      <c r="O261" s="12">
        <f>IF(A261="","",IF(AND(ISNUMBER(M261),ISNUMBER(N261)),ROUNDUP(M261*N261,0)+N(L261),IF(ISNUMBER(L261),L261,"")))</f>
      </c>
      <c r="P261" s="9"/>
      <c r="Q261" s="10">
        <f>IF(AND(ISNUMBER(K261),ISNUMBER(O261),ISNUMBER(P261)),IF(K261&lt;=O261,MAX(P261-K261,0),""),"")</f>
      </c>
      <c r="R261" s="13"/>
      <c r="S261" s="14">
        <f>IF(AND(ISNUMBER(K261),ISNUMBER(R261)),K261*R261,"")</f>
      </c>
      <c r="T261" s="10">
        <f>IF(ISNUMBER(K261),IF(K261&lt;=0,"欠品",IF(ISNUMBER(O261),IF(K261&lt;=O261,"要発注","OK"),"OK")),"")</f>
      </c>
      <c r="U261" s="9"/>
    </row>
    <row r="262" spans="1:21" x14ac:dyDescent="0.25">
      <c r="A262" s="9"/>
      <c r="B262" s="9"/>
      <c r="C262" s="9"/>
      <c r="D262" s="9"/>
      <c r="E262" s="9"/>
      <c r="F262" s="9"/>
      <c r="G262" s="9"/>
      <c r="H262" s="9"/>
      <c r="I262" s="10">
        <f>IF(A262="","",SUMIFS('入出庫'!$E$5:$E$1004,'入出庫'!$B$5:$B$1004,A262,'入出庫'!$D$5:$D$1004,"入庫"))</f>
      </c>
      <c r="J262" s="10">
        <f>IF(A262="","",SUMIFS('入出庫'!$E$5:$E$1004,'入出庫'!$B$5:$B$1004,A262,'入出庫'!$D$5:$D$1004,"出庫"))</f>
      </c>
      <c r="K262" s="10">
        <f>IF(A262="","",N(H262)+I262-J262)</f>
      </c>
      <c r="L262" s="9"/>
      <c r="M262" s="11"/>
      <c r="N262" s="9"/>
      <c r="O262" s="12">
        <f>IF(A262="","",IF(AND(ISNUMBER(M262),ISNUMBER(N262)),ROUNDUP(M262*N262,0)+N(L262),IF(ISNUMBER(L262),L262,"")))</f>
      </c>
      <c r="P262" s="9"/>
      <c r="Q262" s="10">
        <f>IF(AND(ISNUMBER(K262),ISNUMBER(O262),ISNUMBER(P262)),IF(K262&lt;=O262,MAX(P262-K262,0),""),"")</f>
      </c>
      <c r="R262" s="13"/>
      <c r="S262" s="14">
        <f>IF(AND(ISNUMBER(K262),ISNUMBER(R262)),K262*R262,"")</f>
      </c>
      <c r="T262" s="10">
        <f>IF(ISNUMBER(K262),IF(K262&lt;=0,"欠品",IF(ISNUMBER(O262),IF(K262&lt;=O262,"要発注","OK"),"OK")),"")</f>
      </c>
      <c r="U262" s="9"/>
    </row>
    <row r="263" spans="1:21" x14ac:dyDescent="0.25">
      <c r="A263" s="9"/>
      <c r="B263" s="9"/>
      <c r="C263" s="9"/>
      <c r="D263" s="9"/>
      <c r="E263" s="9"/>
      <c r="F263" s="9"/>
      <c r="G263" s="9"/>
      <c r="H263" s="9"/>
      <c r="I263" s="10">
        <f>IF(A263="","",SUMIFS('入出庫'!$E$5:$E$1004,'入出庫'!$B$5:$B$1004,A263,'入出庫'!$D$5:$D$1004,"入庫"))</f>
      </c>
      <c r="J263" s="10">
        <f>IF(A263="","",SUMIFS('入出庫'!$E$5:$E$1004,'入出庫'!$B$5:$B$1004,A263,'入出庫'!$D$5:$D$1004,"出庫"))</f>
      </c>
      <c r="K263" s="10">
        <f>IF(A263="","",N(H263)+I263-J263)</f>
      </c>
      <c r="L263" s="9"/>
      <c r="M263" s="11"/>
      <c r="N263" s="9"/>
      <c r="O263" s="12">
        <f>IF(A263="","",IF(AND(ISNUMBER(M263),ISNUMBER(N263)),ROUNDUP(M263*N263,0)+N(L263),IF(ISNUMBER(L263),L263,"")))</f>
      </c>
      <c r="P263" s="9"/>
      <c r="Q263" s="10">
        <f>IF(AND(ISNUMBER(K263),ISNUMBER(O263),ISNUMBER(P263)),IF(K263&lt;=O263,MAX(P263-K263,0),""),"")</f>
      </c>
      <c r="R263" s="13"/>
      <c r="S263" s="14">
        <f>IF(AND(ISNUMBER(K263),ISNUMBER(R263)),K263*R263,"")</f>
      </c>
      <c r="T263" s="10">
        <f>IF(ISNUMBER(K263),IF(K263&lt;=0,"欠品",IF(ISNUMBER(O263),IF(K263&lt;=O263,"要発注","OK"),"OK")),"")</f>
      </c>
      <c r="U263" s="9"/>
    </row>
    <row r="264" spans="1:21" x14ac:dyDescent="0.25">
      <c r="A264" s="9"/>
      <c r="B264" s="9"/>
      <c r="C264" s="9"/>
      <c r="D264" s="9"/>
      <c r="E264" s="9"/>
      <c r="F264" s="9"/>
      <c r="G264" s="9"/>
      <c r="H264" s="9"/>
      <c r="I264" s="10">
        <f>IF(A264="","",SUMIFS('入出庫'!$E$5:$E$1004,'入出庫'!$B$5:$B$1004,A264,'入出庫'!$D$5:$D$1004,"入庫"))</f>
      </c>
      <c r="J264" s="10">
        <f>IF(A264="","",SUMIFS('入出庫'!$E$5:$E$1004,'入出庫'!$B$5:$B$1004,A264,'入出庫'!$D$5:$D$1004,"出庫"))</f>
      </c>
      <c r="K264" s="10">
        <f>IF(A264="","",N(H264)+I264-J264)</f>
      </c>
      <c r="L264" s="9"/>
      <c r="M264" s="11"/>
      <c r="N264" s="9"/>
      <c r="O264" s="12">
        <f>IF(A264="","",IF(AND(ISNUMBER(M264),ISNUMBER(N264)),ROUNDUP(M264*N264,0)+N(L264),IF(ISNUMBER(L264),L264,"")))</f>
      </c>
      <c r="P264" s="9"/>
      <c r="Q264" s="10">
        <f>IF(AND(ISNUMBER(K264),ISNUMBER(O264),ISNUMBER(P264)),IF(K264&lt;=O264,MAX(P264-K264,0),""),"")</f>
      </c>
      <c r="R264" s="13"/>
      <c r="S264" s="14">
        <f>IF(AND(ISNUMBER(K264),ISNUMBER(R264)),K264*R264,"")</f>
      </c>
      <c r="T264" s="10">
        <f>IF(ISNUMBER(K264),IF(K264&lt;=0,"欠品",IF(ISNUMBER(O264),IF(K264&lt;=O264,"要発注","OK"),"OK")),"")</f>
      </c>
      <c r="U264" s="9"/>
    </row>
    <row r="265" spans="1:21" x14ac:dyDescent="0.25">
      <c r="A265" s="9"/>
      <c r="B265" s="9"/>
      <c r="C265" s="9"/>
      <c r="D265" s="9"/>
      <c r="E265" s="9"/>
      <c r="F265" s="9"/>
      <c r="G265" s="9"/>
      <c r="H265" s="9"/>
      <c r="I265" s="10">
        <f>IF(A265="","",SUMIFS('入出庫'!$E$5:$E$1004,'入出庫'!$B$5:$B$1004,A265,'入出庫'!$D$5:$D$1004,"入庫"))</f>
      </c>
      <c r="J265" s="10">
        <f>IF(A265="","",SUMIFS('入出庫'!$E$5:$E$1004,'入出庫'!$B$5:$B$1004,A265,'入出庫'!$D$5:$D$1004,"出庫"))</f>
      </c>
      <c r="K265" s="10">
        <f>IF(A265="","",N(H265)+I265-J265)</f>
      </c>
      <c r="L265" s="9"/>
      <c r="M265" s="11"/>
      <c r="N265" s="9"/>
      <c r="O265" s="12">
        <f>IF(A265="","",IF(AND(ISNUMBER(M265),ISNUMBER(N265)),ROUNDUP(M265*N265,0)+N(L265),IF(ISNUMBER(L265),L265,"")))</f>
      </c>
      <c r="P265" s="9"/>
      <c r="Q265" s="10">
        <f>IF(AND(ISNUMBER(K265),ISNUMBER(O265),ISNUMBER(P265)),IF(K265&lt;=O265,MAX(P265-K265,0),""),"")</f>
      </c>
      <c r="R265" s="13"/>
      <c r="S265" s="14">
        <f>IF(AND(ISNUMBER(K265),ISNUMBER(R265)),K265*R265,"")</f>
      </c>
      <c r="T265" s="10">
        <f>IF(ISNUMBER(K265),IF(K265&lt;=0,"欠品",IF(ISNUMBER(O265),IF(K265&lt;=O265,"要発注","OK"),"OK")),"")</f>
      </c>
      <c r="U265" s="9"/>
    </row>
    <row r="266" spans="1:21" x14ac:dyDescent="0.25">
      <c r="A266" s="9"/>
      <c r="B266" s="9"/>
      <c r="C266" s="9"/>
      <c r="D266" s="9"/>
      <c r="E266" s="9"/>
      <c r="F266" s="9"/>
      <c r="G266" s="9"/>
      <c r="H266" s="9"/>
      <c r="I266" s="10">
        <f>IF(A266="","",SUMIFS('入出庫'!$E$5:$E$1004,'入出庫'!$B$5:$B$1004,A266,'入出庫'!$D$5:$D$1004,"入庫"))</f>
      </c>
      <c r="J266" s="10">
        <f>IF(A266="","",SUMIFS('入出庫'!$E$5:$E$1004,'入出庫'!$B$5:$B$1004,A266,'入出庫'!$D$5:$D$1004,"出庫"))</f>
      </c>
      <c r="K266" s="10">
        <f>IF(A266="","",N(H266)+I266-J266)</f>
      </c>
      <c r="L266" s="9"/>
      <c r="M266" s="11"/>
      <c r="N266" s="9"/>
      <c r="O266" s="12">
        <f>IF(A266="","",IF(AND(ISNUMBER(M266),ISNUMBER(N266)),ROUNDUP(M266*N266,0)+N(L266),IF(ISNUMBER(L266),L266,"")))</f>
      </c>
      <c r="P266" s="9"/>
      <c r="Q266" s="10">
        <f>IF(AND(ISNUMBER(K266),ISNUMBER(O266),ISNUMBER(P266)),IF(K266&lt;=O266,MAX(P266-K266,0),""),"")</f>
      </c>
      <c r="R266" s="13"/>
      <c r="S266" s="14">
        <f>IF(AND(ISNUMBER(K266),ISNUMBER(R266)),K266*R266,"")</f>
      </c>
      <c r="T266" s="10">
        <f>IF(ISNUMBER(K266),IF(K266&lt;=0,"欠品",IF(ISNUMBER(O266),IF(K266&lt;=O266,"要発注","OK"),"OK")),"")</f>
      </c>
      <c r="U266" s="9"/>
    </row>
    <row r="267" spans="1:21" x14ac:dyDescent="0.25">
      <c r="A267" s="9"/>
      <c r="B267" s="9"/>
      <c r="C267" s="9"/>
      <c r="D267" s="9"/>
      <c r="E267" s="9"/>
      <c r="F267" s="9"/>
      <c r="G267" s="9"/>
      <c r="H267" s="9"/>
      <c r="I267" s="10">
        <f>IF(A267="","",SUMIFS('入出庫'!$E$5:$E$1004,'入出庫'!$B$5:$B$1004,A267,'入出庫'!$D$5:$D$1004,"入庫"))</f>
      </c>
      <c r="J267" s="10">
        <f>IF(A267="","",SUMIFS('入出庫'!$E$5:$E$1004,'入出庫'!$B$5:$B$1004,A267,'入出庫'!$D$5:$D$1004,"出庫"))</f>
      </c>
      <c r="K267" s="10">
        <f>IF(A267="","",N(H267)+I267-J267)</f>
      </c>
      <c r="L267" s="9"/>
      <c r="M267" s="11"/>
      <c r="N267" s="9"/>
      <c r="O267" s="12">
        <f>IF(A267="","",IF(AND(ISNUMBER(M267),ISNUMBER(N267)),ROUNDUP(M267*N267,0)+N(L267),IF(ISNUMBER(L267),L267,"")))</f>
      </c>
      <c r="P267" s="9"/>
      <c r="Q267" s="10">
        <f>IF(AND(ISNUMBER(K267),ISNUMBER(O267),ISNUMBER(P267)),IF(K267&lt;=O267,MAX(P267-K267,0),""),"")</f>
      </c>
      <c r="R267" s="13"/>
      <c r="S267" s="14">
        <f>IF(AND(ISNUMBER(K267),ISNUMBER(R267)),K267*R267,"")</f>
      </c>
      <c r="T267" s="10">
        <f>IF(ISNUMBER(K267),IF(K267&lt;=0,"欠品",IF(ISNUMBER(O267),IF(K267&lt;=O267,"要発注","OK"),"OK")),"")</f>
      </c>
      <c r="U267" s="9"/>
    </row>
    <row r="268" spans="1:21" x14ac:dyDescent="0.25">
      <c r="A268" s="9"/>
      <c r="B268" s="9"/>
      <c r="C268" s="9"/>
      <c r="D268" s="9"/>
      <c r="E268" s="9"/>
      <c r="F268" s="9"/>
      <c r="G268" s="9"/>
      <c r="H268" s="9"/>
      <c r="I268" s="10">
        <f>IF(A268="","",SUMIFS('入出庫'!$E$5:$E$1004,'入出庫'!$B$5:$B$1004,A268,'入出庫'!$D$5:$D$1004,"入庫"))</f>
      </c>
      <c r="J268" s="10">
        <f>IF(A268="","",SUMIFS('入出庫'!$E$5:$E$1004,'入出庫'!$B$5:$B$1004,A268,'入出庫'!$D$5:$D$1004,"出庫"))</f>
      </c>
      <c r="K268" s="10">
        <f>IF(A268="","",N(H268)+I268-J268)</f>
      </c>
      <c r="L268" s="9"/>
      <c r="M268" s="11"/>
      <c r="N268" s="9"/>
      <c r="O268" s="12">
        <f>IF(A268="","",IF(AND(ISNUMBER(M268),ISNUMBER(N268)),ROUNDUP(M268*N268,0)+N(L268),IF(ISNUMBER(L268),L268,"")))</f>
      </c>
      <c r="P268" s="9"/>
      <c r="Q268" s="10">
        <f>IF(AND(ISNUMBER(K268),ISNUMBER(O268),ISNUMBER(P268)),IF(K268&lt;=O268,MAX(P268-K268,0),""),"")</f>
      </c>
      <c r="R268" s="13"/>
      <c r="S268" s="14">
        <f>IF(AND(ISNUMBER(K268),ISNUMBER(R268)),K268*R268,"")</f>
      </c>
      <c r="T268" s="10">
        <f>IF(ISNUMBER(K268),IF(K268&lt;=0,"欠品",IF(ISNUMBER(O268),IF(K268&lt;=O268,"要発注","OK"),"OK")),"")</f>
      </c>
      <c r="U268" s="9"/>
    </row>
    <row r="269" spans="1:21" x14ac:dyDescent="0.25">
      <c r="A269" s="9"/>
      <c r="B269" s="9"/>
      <c r="C269" s="9"/>
      <c r="D269" s="9"/>
      <c r="E269" s="9"/>
      <c r="F269" s="9"/>
      <c r="G269" s="9"/>
      <c r="H269" s="9"/>
      <c r="I269" s="10">
        <f>IF(A269="","",SUMIFS('入出庫'!$E$5:$E$1004,'入出庫'!$B$5:$B$1004,A269,'入出庫'!$D$5:$D$1004,"入庫"))</f>
      </c>
      <c r="J269" s="10">
        <f>IF(A269="","",SUMIFS('入出庫'!$E$5:$E$1004,'入出庫'!$B$5:$B$1004,A269,'入出庫'!$D$5:$D$1004,"出庫"))</f>
      </c>
      <c r="K269" s="10">
        <f>IF(A269="","",N(H269)+I269-J269)</f>
      </c>
      <c r="L269" s="9"/>
      <c r="M269" s="11"/>
      <c r="N269" s="9"/>
      <c r="O269" s="12">
        <f>IF(A269="","",IF(AND(ISNUMBER(M269),ISNUMBER(N269)),ROUNDUP(M269*N269,0)+N(L269),IF(ISNUMBER(L269),L269,"")))</f>
      </c>
      <c r="P269" s="9"/>
      <c r="Q269" s="10">
        <f>IF(AND(ISNUMBER(K269),ISNUMBER(O269),ISNUMBER(P269)),IF(K269&lt;=O269,MAX(P269-K269,0),""),"")</f>
      </c>
      <c r="R269" s="13"/>
      <c r="S269" s="14">
        <f>IF(AND(ISNUMBER(K269),ISNUMBER(R269)),K269*R269,"")</f>
      </c>
      <c r="T269" s="10">
        <f>IF(ISNUMBER(K269),IF(K269&lt;=0,"欠品",IF(ISNUMBER(O269),IF(K269&lt;=O269,"要発注","OK"),"OK")),"")</f>
      </c>
      <c r="U269" s="9"/>
    </row>
    <row r="270" spans="1:21" x14ac:dyDescent="0.25">
      <c r="A270" s="9"/>
      <c r="B270" s="9"/>
      <c r="C270" s="9"/>
      <c r="D270" s="9"/>
      <c r="E270" s="9"/>
      <c r="F270" s="9"/>
      <c r="G270" s="9"/>
      <c r="H270" s="9"/>
      <c r="I270" s="10">
        <f>IF(A270="","",SUMIFS('入出庫'!$E$5:$E$1004,'入出庫'!$B$5:$B$1004,A270,'入出庫'!$D$5:$D$1004,"入庫"))</f>
      </c>
      <c r="J270" s="10">
        <f>IF(A270="","",SUMIFS('入出庫'!$E$5:$E$1004,'入出庫'!$B$5:$B$1004,A270,'入出庫'!$D$5:$D$1004,"出庫"))</f>
      </c>
      <c r="K270" s="10">
        <f>IF(A270="","",N(H270)+I270-J270)</f>
      </c>
      <c r="L270" s="9"/>
      <c r="M270" s="11"/>
      <c r="N270" s="9"/>
      <c r="O270" s="12">
        <f>IF(A270="","",IF(AND(ISNUMBER(M270),ISNUMBER(N270)),ROUNDUP(M270*N270,0)+N(L270),IF(ISNUMBER(L270),L270,"")))</f>
      </c>
      <c r="P270" s="9"/>
      <c r="Q270" s="10">
        <f>IF(AND(ISNUMBER(K270),ISNUMBER(O270),ISNUMBER(P270)),IF(K270&lt;=O270,MAX(P270-K270,0),""),"")</f>
      </c>
      <c r="R270" s="13"/>
      <c r="S270" s="14">
        <f>IF(AND(ISNUMBER(K270),ISNUMBER(R270)),K270*R270,"")</f>
      </c>
      <c r="T270" s="10">
        <f>IF(ISNUMBER(K270),IF(K270&lt;=0,"欠品",IF(ISNUMBER(O270),IF(K270&lt;=O270,"要発注","OK"),"OK")),"")</f>
      </c>
      <c r="U270" s="9"/>
    </row>
    <row r="271" spans="1:21" x14ac:dyDescent="0.25">
      <c r="A271" s="9"/>
      <c r="B271" s="9"/>
      <c r="C271" s="9"/>
      <c r="D271" s="9"/>
      <c r="E271" s="9"/>
      <c r="F271" s="9"/>
      <c r="G271" s="9"/>
      <c r="H271" s="9"/>
      <c r="I271" s="10">
        <f>IF(A271="","",SUMIFS('入出庫'!$E$5:$E$1004,'入出庫'!$B$5:$B$1004,A271,'入出庫'!$D$5:$D$1004,"入庫"))</f>
      </c>
      <c r="J271" s="10">
        <f>IF(A271="","",SUMIFS('入出庫'!$E$5:$E$1004,'入出庫'!$B$5:$B$1004,A271,'入出庫'!$D$5:$D$1004,"出庫"))</f>
      </c>
      <c r="K271" s="10">
        <f>IF(A271="","",N(H271)+I271-J271)</f>
      </c>
      <c r="L271" s="9"/>
      <c r="M271" s="11"/>
      <c r="N271" s="9"/>
      <c r="O271" s="12">
        <f>IF(A271="","",IF(AND(ISNUMBER(M271),ISNUMBER(N271)),ROUNDUP(M271*N271,0)+N(L271),IF(ISNUMBER(L271),L271,"")))</f>
      </c>
      <c r="P271" s="9"/>
      <c r="Q271" s="10">
        <f>IF(AND(ISNUMBER(K271),ISNUMBER(O271),ISNUMBER(P271)),IF(K271&lt;=O271,MAX(P271-K271,0),""),"")</f>
      </c>
      <c r="R271" s="13"/>
      <c r="S271" s="14">
        <f>IF(AND(ISNUMBER(K271),ISNUMBER(R271)),K271*R271,"")</f>
      </c>
      <c r="T271" s="10">
        <f>IF(ISNUMBER(K271),IF(K271&lt;=0,"欠品",IF(ISNUMBER(O271),IF(K271&lt;=O271,"要発注","OK"),"OK")),"")</f>
      </c>
      <c r="U271" s="9"/>
    </row>
    <row r="272" spans="1:21" x14ac:dyDescent="0.25">
      <c r="A272" s="9"/>
      <c r="B272" s="9"/>
      <c r="C272" s="9"/>
      <c r="D272" s="9"/>
      <c r="E272" s="9"/>
      <c r="F272" s="9"/>
      <c r="G272" s="9"/>
      <c r="H272" s="9"/>
      <c r="I272" s="10">
        <f>IF(A272="","",SUMIFS('入出庫'!$E$5:$E$1004,'入出庫'!$B$5:$B$1004,A272,'入出庫'!$D$5:$D$1004,"入庫"))</f>
      </c>
      <c r="J272" s="10">
        <f>IF(A272="","",SUMIFS('入出庫'!$E$5:$E$1004,'入出庫'!$B$5:$B$1004,A272,'入出庫'!$D$5:$D$1004,"出庫"))</f>
      </c>
      <c r="K272" s="10">
        <f>IF(A272="","",N(H272)+I272-J272)</f>
      </c>
      <c r="L272" s="9"/>
      <c r="M272" s="11"/>
      <c r="N272" s="9"/>
      <c r="O272" s="12">
        <f>IF(A272="","",IF(AND(ISNUMBER(M272),ISNUMBER(N272)),ROUNDUP(M272*N272,0)+N(L272),IF(ISNUMBER(L272),L272,"")))</f>
      </c>
      <c r="P272" s="9"/>
      <c r="Q272" s="10">
        <f>IF(AND(ISNUMBER(K272),ISNUMBER(O272),ISNUMBER(P272)),IF(K272&lt;=O272,MAX(P272-K272,0),""),"")</f>
      </c>
      <c r="R272" s="13"/>
      <c r="S272" s="14">
        <f>IF(AND(ISNUMBER(K272),ISNUMBER(R272)),K272*R272,"")</f>
      </c>
      <c r="T272" s="10">
        <f>IF(ISNUMBER(K272),IF(K272&lt;=0,"欠品",IF(ISNUMBER(O272),IF(K272&lt;=O272,"要発注","OK"),"OK")),"")</f>
      </c>
      <c r="U272" s="9"/>
    </row>
    <row r="273" spans="1:21" x14ac:dyDescent="0.25">
      <c r="A273" s="9"/>
      <c r="B273" s="9"/>
      <c r="C273" s="9"/>
      <c r="D273" s="9"/>
      <c r="E273" s="9"/>
      <c r="F273" s="9"/>
      <c r="G273" s="9"/>
      <c r="H273" s="9"/>
      <c r="I273" s="10">
        <f>IF(A273="","",SUMIFS('入出庫'!$E$5:$E$1004,'入出庫'!$B$5:$B$1004,A273,'入出庫'!$D$5:$D$1004,"入庫"))</f>
      </c>
      <c r="J273" s="10">
        <f>IF(A273="","",SUMIFS('入出庫'!$E$5:$E$1004,'入出庫'!$B$5:$B$1004,A273,'入出庫'!$D$5:$D$1004,"出庫"))</f>
      </c>
      <c r="K273" s="10">
        <f>IF(A273="","",N(H273)+I273-J273)</f>
      </c>
      <c r="L273" s="9"/>
      <c r="M273" s="11"/>
      <c r="N273" s="9"/>
      <c r="O273" s="12">
        <f>IF(A273="","",IF(AND(ISNUMBER(M273),ISNUMBER(N273)),ROUNDUP(M273*N273,0)+N(L273),IF(ISNUMBER(L273),L273,"")))</f>
      </c>
      <c r="P273" s="9"/>
      <c r="Q273" s="10">
        <f>IF(AND(ISNUMBER(K273),ISNUMBER(O273),ISNUMBER(P273)),IF(K273&lt;=O273,MAX(P273-K273,0),""),"")</f>
      </c>
      <c r="R273" s="13"/>
      <c r="S273" s="14">
        <f>IF(AND(ISNUMBER(K273),ISNUMBER(R273)),K273*R273,"")</f>
      </c>
      <c r="T273" s="10">
        <f>IF(ISNUMBER(K273),IF(K273&lt;=0,"欠品",IF(ISNUMBER(O273),IF(K273&lt;=O273,"要発注","OK"),"OK")),"")</f>
      </c>
      <c r="U273" s="9"/>
    </row>
    <row r="274" spans="1:21" x14ac:dyDescent="0.25">
      <c r="A274" s="9"/>
      <c r="B274" s="9"/>
      <c r="C274" s="9"/>
      <c r="D274" s="9"/>
      <c r="E274" s="9"/>
      <c r="F274" s="9"/>
      <c r="G274" s="9"/>
      <c r="H274" s="9"/>
      <c r="I274" s="10">
        <f>IF(A274="","",SUMIFS('入出庫'!$E$5:$E$1004,'入出庫'!$B$5:$B$1004,A274,'入出庫'!$D$5:$D$1004,"入庫"))</f>
      </c>
      <c r="J274" s="10">
        <f>IF(A274="","",SUMIFS('入出庫'!$E$5:$E$1004,'入出庫'!$B$5:$B$1004,A274,'入出庫'!$D$5:$D$1004,"出庫"))</f>
      </c>
      <c r="K274" s="10">
        <f>IF(A274="","",N(H274)+I274-J274)</f>
      </c>
      <c r="L274" s="9"/>
      <c r="M274" s="11"/>
      <c r="N274" s="9"/>
      <c r="O274" s="12">
        <f>IF(A274="","",IF(AND(ISNUMBER(M274),ISNUMBER(N274)),ROUNDUP(M274*N274,0)+N(L274),IF(ISNUMBER(L274),L274,"")))</f>
      </c>
      <c r="P274" s="9"/>
      <c r="Q274" s="10">
        <f>IF(AND(ISNUMBER(K274),ISNUMBER(O274),ISNUMBER(P274)),IF(K274&lt;=O274,MAX(P274-K274,0),""),"")</f>
      </c>
      <c r="R274" s="13"/>
      <c r="S274" s="14">
        <f>IF(AND(ISNUMBER(K274),ISNUMBER(R274)),K274*R274,"")</f>
      </c>
      <c r="T274" s="10">
        <f>IF(ISNUMBER(K274),IF(K274&lt;=0,"欠品",IF(ISNUMBER(O274),IF(K274&lt;=O274,"要発注","OK"),"OK")),"")</f>
      </c>
      <c r="U274" s="9"/>
    </row>
    <row r="275" spans="1:21" x14ac:dyDescent="0.25">
      <c r="A275" s="9"/>
      <c r="B275" s="9"/>
      <c r="C275" s="9"/>
      <c r="D275" s="9"/>
      <c r="E275" s="9"/>
      <c r="F275" s="9"/>
      <c r="G275" s="9"/>
      <c r="H275" s="9"/>
      <c r="I275" s="10">
        <f>IF(A275="","",SUMIFS('入出庫'!$E$5:$E$1004,'入出庫'!$B$5:$B$1004,A275,'入出庫'!$D$5:$D$1004,"入庫"))</f>
      </c>
      <c r="J275" s="10">
        <f>IF(A275="","",SUMIFS('入出庫'!$E$5:$E$1004,'入出庫'!$B$5:$B$1004,A275,'入出庫'!$D$5:$D$1004,"出庫"))</f>
      </c>
      <c r="K275" s="10">
        <f>IF(A275="","",N(H275)+I275-J275)</f>
      </c>
      <c r="L275" s="9"/>
      <c r="M275" s="11"/>
      <c r="N275" s="9"/>
      <c r="O275" s="12">
        <f>IF(A275="","",IF(AND(ISNUMBER(M275),ISNUMBER(N275)),ROUNDUP(M275*N275,0)+N(L275),IF(ISNUMBER(L275),L275,"")))</f>
      </c>
      <c r="P275" s="9"/>
      <c r="Q275" s="10">
        <f>IF(AND(ISNUMBER(K275),ISNUMBER(O275),ISNUMBER(P275)),IF(K275&lt;=O275,MAX(P275-K275,0),""),"")</f>
      </c>
      <c r="R275" s="13"/>
      <c r="S275" s="14">
        <f>IF(AND(ISNUMBER(K275),ISNUMBER(R275)),K275*R275,"")</f>
      </c>
      <c r="T275" s="10">
        <f>IF(ISNUMBER(K275),IF(K275&lt;=0,"欠品",IF(ISNUMBER(O275),IF(K275&lt;=O275,"要発注","OK"),"OK")),"")</f>
      </c>
      <c r="U275" s="9"/>
    </row>
    <row r="276" spans="1:21" x14ac:dyDescent="0.25">
      <c r="A276" s="9"/>
      <c r="B276" s="9"/>
      <c r="C276" s="9"/>
      <c r="D276" s="9"/>
      <c r="E276" s="9"/>
      <c r="F276" s="9"/>
      <c r="G276" s="9"/>
      <c r="H276" s="9"/>
      <c r="I276" s="10">
        <f>IF(A276="","",SUMIFS('入出庫'!$E$5:$E$1004,'入出庫'!$B$5:$B$1004,A276,'入出庫'!$D$5:$D$1004,"入庫"))</f>
      </c>
      <c r="J276" s="10">
        <f>IF(A276="","",SUMIFS('入出庫'!$E$5:$E$1004,'入出庫'!$B$5:$B$1004,A276,'入出庫'!$D$5:$D$1004,"出庫"))</f>
      </c>
      <c r="K276" s="10">
        <f>IF(A276="","",N(H276)+I276-J276)</f>
      </c>
      <c r="L276" s="9"/>
      <c r="M276" s="11"/>
      <c r="N276" s="9"/>
      <c r="O276" s="12">
        <f>IF(A276="","",IF(AND(ISNUMBER(M276),ISNUMBER(N276)),ROUNDUP(M276*N276,0)+N(L276),IF(ISNUMBER(L276),L276,"")))</f>
      </c>
      <c r="P276" s="9"/>
      <c r="Q276" s="10">
        <f>IF(AND(ISNUMBER(K276),ISNUMBER(O276),ISNUMBER(P276)),IF(K276&lt;=O276,MAX(P276-K276,0),""),"")</f>
      </c>
      <c r="R276" s="13"/>
      <c r="S276" s="14">
        <f>IF(AND(ISNUMBER(K276),ISNUMBER(R276)),K276*R276,"")</f>
      </c>
      <c r="T276" s="10">
        <f>IF(ISNUMBER(K276),IF(K276&lt;=0,"欠品",IF(ISNUMBER(O276),IF(K276&lt;=O276,"要発注","OK"),"OK")),"")</f>
      </c>
      <c r="U276" s="9"/>
    </row>
    <row r="277" spans="1:21" x14ac:dyDescent="0.25">
      <c r="A277" s="9"/>
      <c r="B277" s="9"/>
      <c r="C277" s="9"/>
      <c r="D277" s="9"/>
      <c r="E277" s="9"/>
      <c r="F277" s="9"/>
      <c r="G277" s="9"/>
      <c r="H277" s="9"/>
      <c r="I277" s="10">
        <f>IF(A277="","",SUMIFS('入出庫'!$E$5:$E$1004,'入出庫'!$B$5:$B$1004,A277,'入出庫'!$D$5:$D$1004,"入庫"))</f>
      </c>
      <c r="J277" s="10">
        <f>IF(A277="","",SUMIFS('入出庫'!$E$5:$E$1004,'入出庫'!$B$5:$B$1004,A277,'入出庫'!$D$5:$D$1004,"出庫"))</f>
      </c>
      <c r="K277" s="10">
        <f>IF(A277="","",N(H277)+I277-J277)</f>
      </c>
      <c r="L277" s="9"/>
      <c r="M277" s="11"/>
      <c r="N277" s="9"/>
      <c r="O277" s="12">
        <f>IF(A277="","",IF(AND(ISNUMBER(M277),ISNUMBER(N277)),ROUNDUP(M277*N277,0)+N(L277),IF(ISNUMBER(L277),L277,"")))</f>
      </c>
      <c r="P277" s="9"/>
      <c r="Q277" s="10">
        <f>IF(AND(ISNUMBER(K277),ISNUMBER(O277),ISNUMBER(P277)),IF(K277&lt;=O277,MAX(P277-K277,0),""),"")</f>
      </c>
      <c r="R277" s="13"/>
      <c r="S277" s="14">
        <f>IF(AND(ISNUMBER(K277),ISNUMBER(R277)),K277*R277,"")</f>
      </c>
      <c r="T277" s="10">
        <f>IF(ISNUMBER(K277),IF(K277&lt;=0,"欠品",IF(ISNUMBER(O277),IF(K277&lt;=O277,"要発注","OK"),"OK")),"")</f>
      </c>
      <c r="U277" s="9"/>
    </row>
    <row r="278" spans="1:21" x14ac:dyDescent="0.25">
      <c r="A278" s="9"/>
      <c r="B278" s="9"/>
      <c r="C278" s="9"/>
      <c r="D278" s="9"/>
      <c r="E278" s="9"/>
      <c r="F278" s="9"/>
      <c r="G278" s="9"/>
      <c r="H278" s="9"/>
      <c r="I278" s="10">
        <f>IF(A278="","",SUMIFS('入出庫'!$E$5:$E$1004,'入出庫'!$B$5:$B$1004,A278,'入出庫'!$D$5:$D$1004,"入庫"))</f>
      </c>
      <c r="J278" s="10">
        <f>IF(A278="","",SUMIFS('入出庫'!$E$5:$E$1004,'入出庫'!$B$5:$B$1004,A278,'入出庫'!$D$5:$D$1004,"出庫"))</f>
      </c>
      <c r="K278" s="10">
        <f>IF(A278="","",N(H278)+I278-J278)</f>
      </c>
      <c r="L278" s="9"/>
      <c r="M278" s="11"/>
      <c r="N278" s="9"/>
      <c r="O278" s="12">
        <f>IF(A278="","",IF(AND(ISNUMBER(M278),ISNUMBER(N278)),ROUNDUP(M278*N278,0)+N(L278),IF(ISNUMBER(L278),L278,"")))</f>
      </c>
      <c r="P278" s="9"/>
      <c r="Q278" s="10">
        <f>IF(AND(ISNUMBER(K278),ISNUMBER(O278),ISNUMBER(P278)),IF(K278&lt;=O278,MAX(P278-K278,0),""),"")</f>
      </c>
      <c r="R278" s="13"/>
      <c r="S278" s="14">
        <f>IF(AND(ISNUMBER(K278),ISNUMBER(R278)),K278*R278,"")</f>
      </c>
      <c r="T278" s="10">
        <f>IF(ISNUMBER(K278),IF(K278&lt;=0,"欠品",IF(ISNUMBER(O278),IF(K278&lt;=O278,"要発注","OK"),"OK")),"")</f>
      </c>
      <c r="U278" s="9"/>
    </row>
    <row r="279" spans="1:21" x14ac:dyDescent="0.25">
      <c r="A279" s="9"/>
      <c r="B279" s="9"/>
      <c r="C279" s="9"/>
      <c r="D279" s="9"/>
      <c r="E279" s="9"/>
      <c r="F279" s="9"/>
      <c r="G279" s="9"/>
      <c r="H279" s="9"/>
      <c r="I279" s="10">
        <f>IF(A279="","",SUMIFS('入出庫'!$E$5:$E$1004,'入出庫'!$B$5:$B$1004,A279,'入出庫'!$D$5:$D$1004,"入庫"))</f>
      </c>
      <c r="J279" s="10">
        <f>IF(A279="","",SUMIFS('入出庫'!$E$5:$E$1004,'入出庫'!$B$5:$B$1004,A279,'入出庫'!$D$5:$D$1004,"出庫"))</f>
      </c>
      <c r="K279" s="10">
        <f>IF(A279="","",N(H279)+I279-J279)</f>
      </c>
      <c r="L279" s="9"/>
      <c r="M279" s="11"/>
      <c r="N279" s="9"/>
      <c r="O279" s="12">
        <f>IF(A279="","",IF(AND(ISNUMBER(M279),ISNUMBER(N279)),ROUNDUP(M279*N279,0)+N(L279),IF(ISNUMBER(L279),L279,"")))</f>
      </c>
      <c r="P279" s="9"/>
      <c r="Q279" s="10">
        <f>IF(AND(ISNUMBER(K279),ISNUMBER(O279),ISNUMBER(P279)),IF(K279&lt;=O279,MAX(P279-K279,0),""),"")</f>
      </c>
      <c r="R279" s="13"/>
      <c r="S279" s="14">
        <f>IF(AND(ISNUMBER(K279),ISNUMBER(R279)),K279*R279,"")</f>
      </c>
      <c r="T279" s="10">
        <f>IF(ISNUMBER(K279),IF(K279&lt;=0,"欠品",IF(ISNUMBER(O279),IF(K279&lt;=O279,"要発注","OK"),"OK")),"")</f>
      </c>
      <c r="U279" s="9"/>
    </row>
    <row r="280" spans="1:21" x14ac:dyDescent="0.25">
      <c r="A280" s="9"/>
      <c r="B280" s="9"/>
      <c r="C280" s="9"/>
      <c r="D280" s="9"/>
      <c r="E280" s="9"/>
      <c r="F280" s="9"/>
      <c r="G280" s="9"/>
      <c r="H280" s="9"/>
      <c r="I280" s="10">
        <f>IF(A280="","",SUMIFS('入出庫'!$E$5:$E$1004,'入出庫'!$B$5:$B$1004,A280,'入出庫'!$D$5:$D$1004,"入庫"))</f>
      </c>
      <c r="J280" s="10">
        <f>IF(A280="","",SUMIFS('入出庫'!$E$5:$E$1004,'入出庫'!$B$5:$B$1004,A280,'入出庫'!$D$5:$D$1004,"出庫"))</f>
      </c>
      <c r="K280" s="10">
        <f>IF(A280="","",N(H280)+I280-J280)</f>
      </c>
      <c r="L280" s="9"/>
      <c r="M280" s="11"/>
      <c r="N280" s="9"/>
      <c r="O280" s="12">
        <f>IF(A280="","",IF(AND(ISNUMBER(M280),ISNUMBER(N280)),ROUNDUP(M280*N280,0)+N(L280),IF(ISNUMBER(L280),L280,"")))</f>
      </c>
      <c r="P280" s="9"/>
      <c r="Q280" s="10">
        <f>IF(AND(ISNUMBER(K280),ISNUMBER(O280),ISNUMBER(P280)),IF(K280&lt;=O280,MAX(P280-K280,0),""),"")</f>
      </c>
      <c r="R280" s="13"/>
      <c r="S280" s="14">
        <f>IF(AND(ISNUMBER(K280),ISNUMBER(R280)),K280*R280,"")</f>
      </c>
      <c r="T280" s="10">
        <f>IF(ISNUMBER(K280),IF(K280&lt;=0,"欠品",IF(ISNUMBER(O280),IF(K280&lt;=O280,"要発注","OK"),"OK")),"")</f>
      </c>
      <c r="U280" s="9"/>
    </row>
    <row r="281" spans="1:21" x14ac:dyDescent="0.25">
      <c r="A281" s="9"/>
      <c r="B281" s="9"/>
      <c r="C281" s="9"/>
      <c r="D281" s="9"/>
      <c r="E281" s="9"/>
      <c r="F281" s="9"/>
      <c r="G281" s="9"/>
      <c r="H281" s="9"/>
      <c r="I281" s="10">
        <f>IF(A281="","",SUMIFS('入出庫'!$E$5:$E$1004,'入出庫'!$B$5:$B$1004,A281,'入出庫'!$D$5:$D$1004,"入庫"))</f>
      </c>
      <c r="J281" s="10">
        <f>IF(A281="","",SUMIFS('入出庫'!$E$5:$E$1004,'入出庫'!$B$5:$B$1004,A281,'入出庫'!$D$5:$D$1004,"出庫"))</f>
      </c>
      <c r="K281" s="10">
        <f>IF(A281="","",N(H281)+I281-J281)</f>
      </c>
      <c r="L281" s="9"/>
      <c r="M281" s="11"/>
      <c r="N281" s="9"/>
      <c r="O281" s="12">
        <f>IF(A281="","",IF(AND(ISNUMBER(M281),ISNUMBER(N281)),ROUNDUP(M281*N281,0)+N(L281),IF(ISNUMBER(L281),L281,"")))</f>
      </c>
      <c r="P281" s="9"/>
      <c r="Q281" s="10">
        <f>IF(AND(ISNUMBER(K281),ISNUMBER(O281),ISNUMBER(P281)),IF(K281&lt;=O281,MAX(P281-K281,0),""),"")</f>
      </c>
      <c r="R281" s="13"/>
      <c r="S281" s="14">
        <f>IF(AND(ISNUMBER(K281),ISNUMBER(R281)),K281*R281,"")</f>
      </c>
      <c r="T281" s="10">
        <f>IF(ISNUMBER(K281),IF(K281&lt;=0,"欠品",IF(ISNUMBER(O281),IF(K281&lt;=O281,"要発注","OK"),"OK")),"")</f>
      </c>
      <c r="U281" s="9"/>
    </row>
    <row r="282" spans="1:21" x14ac:dyDescent="0.25">
      <c r="A282" s="9"/>
      <c r="B282" s="9"/>
      <c r="C282" s="9"/>
      <c r="D282" s="9"/>
      <c r="E282" s="9"/>
      <c r="F282" s="9"/>
      <c r="G282" s="9"/>
      <c r="H282" s="9"/>
      <c r="I282" s="10">
        <f>IF(A282="","",SUMIFS('入出庫'!$E$5:$E$1004,'入出庫'!$B$5:$B$1004,A282,'入出庫'!$D$5:$D$1004,"入庫"))</f>
      </c>
      <c r="J282" s="10">
        <f>IF(A282="","",SUMIFS('入出庫'!$E$5:$E$1004,'入出庫'!$B$5:$B$1004,A282,'入出庫'!$D$5:$D$1004,"出庫"))</f>
      </c>
      <c r="K282" s="10">
        <f>IF(A282="","",N(H282)+I282-J282)</f>
      </c>
      <c r="L282" s="9"/>
      <c r="M282" s="11"/>
      <c r="N282" s="9"/>
      <c r="O282" s="12">
        <f>IF(A282="","",IF(AND(ISNUMBER(M282),ISNUMBER(N282)),ROUNDUP(M282*N282,0)+N(L282),IF(ISNUMBER(L282),L282,"")))</f>
      </c>
      <c r="P282" s="9"/>
      <c r="Q282" s="10">
        <f>IF(AND(ISNUMBER(K282),ISNUMBER(O282),ISNUMBER(P282)),IF(K282&lt;=O282,MAX(P282-K282,0),""),"")</f>
      </c>
      <c r="R282" s="13"/>
      <c r="S282" s="14">
        <f>IF(AND(ISNUMBER(K282),ISNUMBER(R282)),K282*R282,"")</f>
      </c>
      <c r="T282" s="10">
        <f>IF(ISNUMBER(K282),IF(K282&lt;=0,"欠品",IF(ISNUMBER(O282),IF(K282&lt;=O282,"要発注","OK"),"OK")),"")</f>
      </c>
      <c r="U282" s="9"/>
    </row>
    <row r="283" spans="1:21" x14ac:dyDescent="0.25">
      <c r="A283" s="9"/>
      <c r="B283" s="9"/>
      <c r="C283" s="9"/>
      <c r="D283" s="9"/>
      <c r="E283" s="9"/>
      <c r="F283" s="9"/>
      <c r="G283" s="9"/>
      <c r="H283" s="9"/>
      <c r="I283" s="10">
        <f>IF(A283="","",SUMIFS('入出庫'!$E$5:$E$1004,'入出庫'!$B$5:$B$1004,A283,'入出庫'!$D$5:$D$1004,"入庫"))</f>
      </c>
      <c r="J283" s="10">
        <f>IF(A283="","",SUMIFS('入出庫'!$E$5:$E$1004,'入出庫'!$B$5:$B$1004,A283,'入出庫'!$D$5:$D$1004,"出庫"))</f>
      </c>
      <c r="K283" s="10">
        <f>IF(A283="","",N(H283)+I283-J283)</f>
      </c>
      <c r="L283" s="9"/>
      <c r="M283" s="11"/>
      <c r="N283" s="9"/>
      <c r="O283" s="12">
        <f>IF(A283="","",IF(AND(ISNUMBER(M283),ISNUMBER(N283)),ROUNDUP(M283*N283,0)+N(L283),IF(ISNUMBER(L283),L283,"")))</f>
      </c>
      <c r="P283" s="9"/>
      <c r="Q283" s="10">
        <f>IF(AND(ISNUMBER(K283),ISNUMBER(O283),ISNUMBER(P283)),IF(K283&lt;=O283,MAX(P283-K283,0),""),"")</f>
      </c>
      <c r="R283" s="13"/>
      <c r="S283" s="14">
        <f>IF(AND(ISNUMBER(K283),ISNUMBER(R283)),K283*R283,"")</f>
      </c>
      <c r="T283" s="10">
        <f>IF(ISNUMBER(K283),IF(K283&lt;=0,"欠品",IF(ISNUMBER(O283),IF(K283&lt;=O283,"要発注","OK"),"OK")),"")</f>
      </c>
      <c r="U283" s="9"/>
    </row>
    <row r="284" spans="1:21" x14ac:dyDescent="0.25">
      <c r="A284" s="9"/>
      <c r="B284" s="9"/>
      <c r="C284" s="9"/>
      <c r="D284" s="9"/>
      <c r="E284" s="9"/>
      <c r="F284" s="9"/>
      <c r="G284" s="9"/>
      <c r="H284" s="9"/>
      <c r="I284" s="10">
        <f>IF(A284="","",SUMIFS('入出庫'!$E$5:$E$1004,'入出庫'!$B$5:$B$1004,A284,'入出庫'!$D$5:$D$1004,"入庫"))</f>
      </c>
      <c r="J284" s="10">
        <f>IF(A284="","",SUMIFS('入出庫'!$E$5:$E$1004,'入出庫'!$B$5:$B$1004,A284,'入出庫'!$D$5:$D$1004,"出庫"))</f>
      </c>
      <c r="K284" s="10">
        <f>IF(A284="","",N(H284)+I284-J284)</f>
      </c>
      <c r="L284" s="9"/>
      <c r="M284" s="11"/>
      <c r="N284" s="9"/>
      <c r="O284" s="12">
        <f>IF(A284="","",IF(AND(ISNUMBER(M284),ISNUMBER(N284)),ROUNDUP(M284*N284,0)+N(L284),IF(ISNUMBER(L284),L284,"")))</f>
      </c>
      <c r="P284" s="9"/>
      <c r="Q284" s="10">
        <f>IF(AND(ISNUMBER(K284),ISNUMBER(O284),ISNUMBER(P284)),IF(K284&lt;=O284,MAX(P284-K284,0),""),"")</f>
      </c>
      <c r="R284" s="13"/>
      <c r="S284" s="14">
        <f>IF(AND(ISNUMBER(K284),ISNUMBER(R284)),K284*R284,"")</f>
      </c>
      <c r="T284" s="10">
        <f>IF(ISNUMBER(K284),IF(K284&lt;=0,"欠品",IF(ISNUMBER(O284),IF(K284&lt;=O284,"要発注","OK"),"OK")),"")</f>
      </c>
      <c r="U284" s="9"/>
    </row>
    <row r="285" spans="1:21" x14ac:dyDescent="0.25">
      <c r="A285" s="9"/>
      <c r="B285" s="9"/>
      <c r="C285" s="9"/>
      <c r="D285" s="9"/>
      <c r="E285" s="9"/>
      <c r="F285" s="9"/>
      <c r="G285" s="9"/>
      <c r="H285" s="9"/>
      <c r="I285" s="10">
        <f>IF(A285="","",SUMIFS('入出庫'!$E$5:$E$1004,'入出庫'!$B$5:$B$1004,A285,'入出庫'!$D$5:$D$1004,"入庫"))</f>
      </c>
      <c r="J285" s="10">
        <f>IF(A285="","",SUMIFS('入出庫'!$E$5:$E$1004,'入出庫'!$B$5:$B$1004,A285,'入出庫'!$D$5:$D$1004,"出庫"))</f>
      </c>
      <c r="K285" s="10">
        <f>IF(A285="","",N(H285)+I285-J285)</f>
      </c>
      <c r="L285" s="9"/>
      <c r="M285" s="11"/>
      <c r="N285" s="9"/>
      <c r="O285" s="12">
        <f>IF(A285="","",IF(AND(ISNUMBER(M285),ISNUMBER(N285)),ROUNDUP(M285*N285,0)+N(L285),IF(ISNUMBER(L285),L285,"")))</f>
      </c>
      <c r="P285" s="9"/>
      <c r="Q285" s="10">
        <f>IF(AND(ISNUMBER(K285),ISNUMBER(O285),ISNUMBER(P285)),IF(K285&lt;=O285,MAX(P285-K285,0),""),"")</f>
      </c>
      <c r="R285" s="13"/>
      <c r="S285" s="14">
        <f>IF(AND(ISNUMBER(K285),ISNUMBER(R285)),K285*R285,"")</f>
      </c>
      <c r="T285" s="10">
        <f>IF(ISNUMBER(K285),IF(K285&lt;=0,"欠品",IF(ISNUMBER(O285),IF(K285&lt;=O285,"要発注","OK"),"OK")),"")</f>
      </c>
      <c r="U285" s="9"/>
    </row>
    <row r="286" spans="1:21" x14ac:dyDescent="0.25">
      <c r="A286" s="9"/>
      <c r="B286" s="9"/>
      <c r="C286" s="9"/>
      <c r="D286" s="9"/>
      <c r="E286" s="9"/>
      <c r="F286" s="9"/>
      <c r="G286" s="9"/>
      <c r="H286" s="9"/>
      <c r="I286" s="10">
        <f>IF(A286="","",SUMIFS('入出庫'!$E$5:$E$1004,'入出庫'!$B$5:$B$1004,A286,'入出庫'!$D$5:$D$1004,"入庫"))</f>
      </c>
      <c r="J286" s="10">
        <f>IF(A286="","",SUMIFS('入出庫'!$E$5:$E$1004,'入出庫'!$B$5:$B$1004,A286,'入出庫'!$D$5:$D$1004,"出庫"))</f>
      </c>
      <c r="K286" s="10">
        <f>IF(A286="","",N(H286)+I286-J286)</f>
      </c>
      <c r="L286" s="9"/>
      <c r="M286" s="11"/>
      <c r="N286" s="9"/>
      <c r="O286" s="12">
        <f>IF(A286="","",IF(AND(ISNUMBER(M286),ISNUMBER(N286)),ROUNDUP(M286*N286,0)+N(L286),IF(ISNUMBER(L286),L286,"")))</f>
      </c>
      <c r="P286" s="9"/>
      <c r="Q286" s="10">
        <f>IF(AND(ISNUMBER(K286),ISNUMBER(O286),ISNUMBER(P286)),IF(K286&lt;=O286,MAX(P286-K286,0),""),"")</f>
      </c>
      <c r="R286" s="13"/>
      <c r="S286" s="14">
        <f>IF(AND(ISNUMBER(K286),ISNUMBER(R286)),K286*R286,"")</f>
      </c>
      <c r="T286" s="10">
        <f>IF(ISNUMBER(K286),IF(K286&lt;=0,"欠品",IF(ISNUMBER(O286),IF(K286&lt;=O286,"要発注","OK"),"OK")),"")</f>
      </c>
      <c r="U286" s="9"/>
    </row>
    <row r="287" spans="1:21" x14ac:dyDescent="0.25">
      <c r="A287" s="9"/>
      <c r="B287" s="9"/>
      <c r="C287" s="9"/>
      <c r="D287" s="9"/>
      <c r="E287" s="9"/>
      <c r="F287" s="9"/>
      <c r="G287" s="9"/>
      <c r="H287" s="9"/>
      <c r="I287" s="10">
        <f>IF(A287="","",SUMIFS('入出庫'!$E$5:$E$1004,'入出庫'!$B$5:$B$1004,A287,'入出庫'!$D$5:$D$1004,"入庫"))</f>
      </c>
      <c r="J287" s="10">
        <f>IF(A287="","",SUMIFS('入出庫'!$E$5:$E$1004,'入出庫'!$B$5:$B$1004,A287,'入出庫'!$D$5:$D$1004,"出庫"))</f>
      </c>
      <c r="K287" s="10">
        <f>IF(A287="","",N(H287)+I287-J287)</f>
      </c>
      <c r="L287" s="9"/>
      <c r="M287" s="11"/>
      <c r="N287" s="9"/>
      <c r="O287" s="12">
        <f>IF(A287="","",IF(AND(ISNUMBER(M287),ISNUMBER(N287)),ROUNDUP(M287*N287,0)+N(L287),IF(ISNUMBER(L287),L287,"")))</f>
      </c>
      <c r="P287" s="9"/>
      <c r="Q287" s="10">
        <f>IF(AND(ISNUMBER(K287),ISNUMBER(O287),ISNUMBER(P287)),IF(K287&lt;=O287,MAX(P287-K287,0),""),"")</f>
      </c>
      <c r="R287" s="13"/>
      <c r="S287" s="14">
        <f>IF(AND(ISNUMBER(K287),ISNUMBER(R287)),K287*R287,"")</f>
      </c>
      <c r="T287" s="10">
        <f>IF(ISNUMBER(K287),IF(K287&lt;=0,"欠品",IF(ISNUMBER(O287),IF(K287&lt;=O287,"要発注","OK"),"OK")),"")</f>
      </c>
      <c r="U287" s="9"/>
    </row>
    <row r="288" spans="1:21" x14ac:dyDescent="0.25">
      <c r="A288" s="9"/>
      <c r="B288" s="9"/>
      <c r="C288" s="9"/>
      <c r="D288" s="9"/>
      <c r="E288" s="9"/>
      <c r="F288" s="9"/>
      <c r="G288" s="9"/>
      <c r="H288" s="9"/>
      <c r="I288" s="10">
        <f>IF(A288="","",SUMIFS('入出庫'!$E$5:$E$1004,'入出庫'!$B$5:$B$1004,A288,'入出庫'!$D$5:$D$1004,"入庫"))</f>
      </c>
      <c r="J288" s="10">
        <f>IF(A288="","",SUMIFS('入出庫'!$E$5:$E$1004,'入出庫'!$B$5:$B$1004,A288,'入出庫'!$D$5:$D$1004,"出庫"))</f>
      </c>
      <c r="K288" s="10">
        <f>IF(A288="","",N(H288)+I288-J288)</f>
      </c>
      <c r="L288" s="9"/>
      <c r="M288" s="11"/>
      <c r="N288" s="9"/>
      <c r="O288" s="12">
        <f>IF(A288="","",IF(AND(ISNUMBER(M288),ISNUMBER(N288)),ROUNDUP(M288*N288,0)+N(L288),IF(ISNUMBER(L288),L288,"")))</f>
      </c>
      <c r="P288" s="9"/>
      <c r="Q288" s="10">
        <f>IF(AND(ISNUMBER(K288),ISNUMBER(O288),ISNUMBER(P288)),IF(K288&lt;=O288,MAX(P288-K288,0),""),"")</f>
      </c>
      <c r="R288" s="13"/>
      <c r="S288" s="14">
        <f>IF(AND(ISNUMBER(K288),ISNUMBER(R288)),K288*R288,"")</f>
      </c>
      <c r="T288" s="10">
        <f>IF(ISNUMBER(K288),IF(K288&lt;=0,"欠品",IF(ISNUMBER(O288),IF(K288&lt;=O288,"要発注","OK"),"OK")),"")</f>
      </c>
      <c r="U288" s="9"/>
    </row>
    <row r="289" spans="1:21" x14ac:dyDescent="0.25">
      <c r="A289" s="9"/>
      <c r="B289" s="9"/>
      <c r="C289" s="9"/>
      <c r="D289" s="9"/>
      <c r="E289" s="9"/>
      <c r="F289" s="9"/>
      <c r="G289" s="9"/>
      <c r="H289" s="9"/>
      <c r="I289" s="10">
        <f>IF(A289="","",SUMIFS('入出庫'!$E$5:$E$1004,'入出庫'!$B$5:$B$1004,A289,'入出庫'!$D$5:$D$1004,"入庫"))</f>
      </c>
      <c r="J289" s="10">
        <f>IF(A289="","",SUMIFS('入出庫'!$E$5:$E$1004,'入出庫'!$B$5:$B$1004,A289,'入出庫'!$D$5:$D$1004,"出庫"))</f>
      </c>
      <c r="K289" s="10">
        <f>IF(A289="","",N(H289)+I289-J289)</f>
      </c>
      <c r="L289" s="9"/>
      <c r="M289" s="11"/>
      <c r="N289" s="9"/>
      <c r="O289" s="12">
        <f>IF(A289="","",IF(AND(ISNUMBER(M289),ISNUMBER(N289)),ROUNDUP(M289*N289,0)+N(L289),IF(ISNUMBER(L289),L289,"")))</f>
      </c>
      <c r="P289" s="9"/>
      <c r="Q289" s="10">
        <f>IF(AND(ISNUMBER(K289),ISNUMBER(O289),ISNUMBER(P289)),IF(K289&lt;=O289,MAX(P289-K289,0),""),"")</f>
      </c>
      <c r="R289" s="13"/>
      <c r="S289" s="14">
        <f>IF(AND(ISNUMBER(K289),ISNUMBER(R289)),K289*R289,"")</f>
      </c>
      <c r="T289" s="10">
        <f>IF(ISNUMBER(K289),IF(K289&lt;=0,"欠品",IF(ISNUMBER(O289),IF(K289&lt;=O289,"要発注","OK"),"OK")),"")</f>
      </c>
      <c r="U289" s="9"/>
    </row>
    <row r="290" spans="1:21" x14ac:dyDescent="0.25">
      <c r="A290" s="9"/>
      <c r="B290" s="9"/>
      <c r="C290" s="9"/>
      <c r="D290" s="9"/>
      <c r="E290" s="9"/>
      <c r="F290" s="9"/>
      <c r="G290" s="9"/>
      <c r="H290" s="9"/>
      <c r="I290" s="10">
        <f>IF(A290="","",SUMIFS('入出庫'!$E$5:$E$1004,'入出庫'!$B$5:$B$1004,A290,'入出庫'!$D$5:$D$1004,"入庫"))</f>
      </c>
      <c r="J290" s="10">
        <f>IF(A290="","",SUMIFS('入出庫'!$E$5:$E$1004,'入出庫'!$B$5:$B$1004,A290,'入出庫'!$D$5:$D$1004,"出庫"))</f>
      </c>
      <c r="K290" s="10">
        <f>IF(A290="","",N(H290)+I290-J290)</f>
      </c>
      <c r="L290" s="9"/>
      <c r="M290" s="11"/>
      <c r="N290" s="9"/>
      <c r="O290" s="12">
        <f>IF(A290="","",IF(AND(ISNUMBER(M290),ISNUMBER(N290)),ROUNDUP(M290*N290,0)+N(L290),IF(ISNUMBER(L290),L290,"")))</f>
      </c>
      <c r="P290" s="9"/>
      <c r="Q290" s="10">
        <f>IF(AND(ISNUMBER(K290),ISNUMBER(O290),ISNUMBER(P290)),IF(K290&lt;=O290,MAX(P290-K290,0),""),"")</f>
      </c>
      <c r="R290" s="13"/>
      <c r="S290" s="14">
        <f>IF(AND(ISNUMBER(K290),ISNUMBER(R290)),K290*R290,"")</f>
      </c>
      <c r="T290" s="10">
        <f>IF(ISNUMBER(K290),IF(K290&lt;=0,"欠品",IF(ISNUMBER(O290),IF(K290&lt;=O290,"要発注","OK"),"OK")),"")</f>
      </c>
      <c r="U290" s="9"/>
    </row>
    <row r="291" spans="1:21" x14ac:dyDescent="0.25">
      <c r="A291" s="9"/>
      <c r="B291" s="9"/>
      <c r="C291" s="9"/>
      <c r="D291" s="9"/>
      <c r="E291" s="9"/>
      <c r="F291" s="9"/>
      <c r="G291" s="9"/>
      <c r="H291" s="9"/>
      <c r="I291" s="10">
        <f>IF(A291="","",SUMIFS('入出庫'!$E$5:$E$1004,'入出庫'!$B$5:$B$1004,A291,'入出庫'!$D$5:$D$1004,"入庫"))</f>
      </c>
      <c r="J291" s="10">
        <f>IF(A291="","",SUMIFS('入出庫'!$E$5:$E$1004,'入出庫'!$B$5:$B$1004,A291,'入出庫'!$D$5:$D$1004,"出庫"))</f>
      </c>
      <c r="K291" s="10">
        <f>IF(A291="","",N(H291)+I291-J291)</f>
      </c>
      <c r="L291" s="9"/>
      <c r="M291" s="11"/>
      <c r="N291" s="9"/>
      <c r="O291" s="12">
        <f>IF(A291="","",IF(AND(ISNUMBER(M291),ISNUMBER(N291)),ROUNDUP(M291*N291,0)+N(L291),IF(ISNUMBER(L291),L291,"")))</f>
      </c>
      <c r="P291" s="9"/>
      <c r="Q291" s="10">
        <f>IF(AND(ISNUMBER(K291),ISNUMBER(O291),ISNUMBER(P291)),IF(K291&lt;=O291,MAX(P291-K291,0),""),"")</f>
      </c>
      <c r="R291" s="13"/>
      <c r="S291" s="14">
        <f>IF(AND(ISNUMBER(K291),ISNUMBER(R291)),K291*R291,"")</f>
      </c>
      <c r="T291" s="10">
        <f>IF(ISNUMBER(K291),IF(K291&lt;=0,"欠品",IF(ISNUMBER(O291),IF(K291&lt;=O291,"要発注","OK"),"OK")),"")</f>
      </c>
      <c r="U291" s="9"/>
    </row>
    <row r="292" spans="1:21" x14ac:dyDescent="0.25">
      <c r="A292" s="9"/>
      <c r="B292" s="9"/>
      <c r="C292" s="9"/>
      <c r="D292" s="9"/>
      <c r="E292" s="9"/>
      <c r="F292" s="9"/>
      <c r="G292" s="9"/>
      <c r="H292" s="9"/>
      <c r="I292" s="10">
        <f>IF(A292="","",SUMIFS('入出庫'!$E$5:$E$1004,'入出庫'!$B$5:$B$1004,A292,'入出庫'!$D$5:$D$1004,"入庫"))</f>
      </c>
      <c r="J292" s="10">
        <f>IF(A292="","",SUMIFS('入出庫'!$E$5:$E$1004,'入出庫'!$B$5:$B$1004,A292,'入出庫'!$D$5:$D$1004,"出庫"))</f>
      </c>
      <c r="K292" s="10">
        <f>IF(A292="","",N(H292)+I292-J292)</f>
      </c>
      <c r="L292" s="9"/>
      <c r="M292" s="11"/>
      <c r="N292" s="9"/>
      <c r="O292" s="12">
        <f>IF(A292="","",IF(AND(ISNUMBER(M292),ISNUMBER(N292)),ROUNDUP(M292*N292,0)+N(L292),IF(ISNUMBER(L292),L292,"")))</f>
      </c>
      <c r="P292" s="9"/>
      <c r="Q292" s="10">
        <f>IF(AND(ISNUMBER(K292),ISNUMBER(O292),ISNUMBER(P292)),IF(K292&lt;=O292,MAX(P292-K292,0),""),"")</f>
      </c>
      <c r="R292" s="13"/>
      <c r="S292" s="14">
        <f>IF(AND(ISNUMBER(K292),ISNUMBER(R292)),K292*R292,"")</f>
      </c>
      <c r="T292" s="10">
        <f>IF(ISNUMBER(K292),IF(K292&lt;=0,"欠品",IF(ISNUMBER(O292),IF(K292&lt;=O292,"要発注","OK"),"OK")),"")</f>
      </c>
      <c r="U292" s="9"/>
    </row>
    <row r="293" spans="1:21" x14ac:dyDescent="0.25">
      <c r="A293" s="9"/>
      <c r="B293" s="9"/>
      <c r="C293" s="9"/>
      <c r="D293" s="9"/>
      <c r="E293" s="9"/>
      <c r="F293" s="9"/>
      <c r="G293" s="9"/>
      <c r="H293" s="9"/>
      <c r="I293" s="10">
        <f>IF(A293="","",SUMIFS('入出庫'!$E$5:$E$1004,'入出庫'!$B$5:$B$1004,A293,'入出庫'!$D$5:$D$1004,"入庫"))</f>
      </c>
      <c r="J293" s="10">
        <f>IF(A293="","",SUMIFS('入出庫'!$E$5:$E$1004,'入出庫'!$B$5:$B$1004,A293,'入出庫'!$D$5:$D$1004,"出庫"))</f>
      </c>
      <c r="K293" s="10">
        <f>IF(A293="","",N(H293)+I293-J293)</f>
      </c>
      <c r="L293" s="9"/>
      <c r="M293" s="11"/>
      <c r="N293" s="9"/>
      <c r="O293" s="12">
        <f>IF(A293="","",IF(AND(ISNUMBER(M293),ISNUMBER(N293)),ROUNDUP(M293*N293,0)+N(L293),IF(ISNUMBER(L293),L293,"")))</f>
      </c>
      <c r="P293" s="9"/>
      <c r="Q293" s="10">
        <f>IF(AND(ISNUMBER(K293),ISNUMBER(O293),ISNUMBER(P293)),IF(K293&lt;=O293,MAX(P293-K293,0),""),"")</f>
      </c>
      <c r="R293" s="13"/>
      <c r="S293" s="14">
        <f>IF(AND(ISNUMBER(K293),ISNUMBER(R293)),K293*R293,"")</f>
      </c>
      <c r="T293" s="10">
        <f>IF(ISNUMBER(K293),IF(K293&lt;=0,"欠品",IF(ISNUMBER(O293),IF(K293&lt;=O293,"要発注","OK"),"OK")),"")</f>
      </c>
      <c r="U293" s="9"/>
    </row>
    <row r="294" spans="1:21" x14ac:dyDescent="0.25">
      <c r="A294" s="9"/>
      <c r="B294" s="9"/>
      <c r="C294" s="9"/>
      <c r="D294" s="9"/>
      <c r="E294" s="9"/>
      <c r="F294" s="9"/>
      <c r="G294" s="9"/>
      <c r="H294" s="9"/>
      <c r="I294" s="10">
        <f>IF(A294="","",SUMIFS('入出庫'!$E$5:$E$1004,'入出庫'!$B$5:$B$1004,A294,'入出庫'!$D$5:$D$1004,"入庫"))</f>
      </c>
      <c r="J294" s="10">
        <f>IF(A294="","",SUMIFS('入出庫'!$E$5:$E$1004,'入出庫'!$B$5:$B$1004,A294,'入出庫'!$D$5:$D$1004,"出庫"))</f>
      </c>
      <c r="K294" s="10">
        <f>IF(A294="","",N(H294)+I294-J294)</f>
      </c>
      <c r="L294" s="9"/>
      <c r="M294" s="11"/>
      <c r="N294" s="9"/>
      <c r="O294" s="12">
        <f>IF(A294="","",IF(AND(ISNUMBER(M294),ISNUMBER(N294)),ROUNDUP(M294*N294,0)+N(L294),IF(ISNUMBER(L294),L294,"")))</f>
      </c>
      <c r="P294" s="9"/>
      <c r="Q294" s="10">
        <f>IF(AND(ISNUMBER(K294),ISNUMBER(O294),ISNUMBER(P294)),IF(K294&lt;=O294,MAX(P294-K294,0),""),"")</f>
      </c>
      <c r="R294" s="13"/>
      <c r="S294" s="14">
        <f>IF(AND(ISNUMBER(K294),ISNUMBER(R294)),K294*R294,"")</f>
      </c>
      <c r="T294" s="10">
        <f>IF(ISNUMBER(K294),IF(K294&lt;=0,"欠品",IF(ISNUMBER(O294),IF(K294&lt;=O294,"要発注","OK"),"OK")),"")</f>
      </c>
      <c r="U294" s="9"/>
    </row>
    <row r="295" spans="1:21" x14ac:dyDescent="0.25">
      <c r="A295" s="9"/>
      <c r="B295" s="9"/>
      <c r="C295" s="9"/>
      <c r="D295" s="9"/>
      <c r="E295" s="9"/>
      <c r="F295" s="9"/>
      <c r="G295" s="9"/>
      <c r="H295" s="9"/>
      <c r="I295" s="10">
        <f>IF(A295="","",SUMIFS('入出庫'!$E$5:$E$1004,'入出庫'!$B$5:$B$1004,A295,'入出庫'!$D$5:$D$1004,"入庫"))</f>
      </c>
      <c r="J295" s="10">
        <f>IF(A295="","",SUMIFS('入出庫'!$E$5:$E$1004,'入出庫'!$B$5:$B$1004,A295,'入出庫'!$D$5:$D$1004,"出庫"))</f>
      </c>
      <c r="K295" s="10">
        <f>IF(A295="","",N(H295)+I295-J295)</f>
      </c>
      <c r="L295" s="9"/>
      <c r="M295" s="11"/>
      <c r="N295" s="9"/>
      <c r="O295" s="12">
        <f>IF(A295="","",IF(AND(ISNUMBER(M295),ISNUMBER(N295)),ROUNDUP(M295*N295,0)+N(L295),IF(ISNUMBER(L295),L295,"")))</f>
      </c>
      <c r="P295" s="9"/>
      <c r="Q295" s="10">
        <f>IF(AND(ISNUMBER(K295),ISNUMBER(O295),ISNUMBER(P295)),IF(K295&lt;=O295,MAX(P295-K295,0),""),"")</f>
      </c>
      <c r="R295" s="13"/>
      <c r="S295" s="14">
        <f>IF(AND(ISNUMBER(K295),ISNUMBER(R295)),K295*R295,"")</f>
      </c>
      <c r="T295" s="10">
        <f>IF(ISNUMBER(K295),IF(K295&lt;=0,"欠品",IF(ISNUMBER(O295),IF(K295&lt;=O295,"要発注","OK"),"OK")),"")</f>
      </c>
      <c r="U295" s="9"/>
    </row>
    <row r="296" spans="1:21" x14ac:dyDescent="0.25">
      <c r="A296" s="9"/>
      <c r="B296" s="9"/>
      <c r="C296" s="9"/>
      <c r="D296" s="9"/>
      <c r="E296" s="9"/>
      <c r="F296" s="9"/>
      <c r="G296" s="9"/>
      <c r="H296" s="9"/>
      <c r="I296" s="10">
        <f>IF(A296="","",SUMIFS('入出庫'!$E$5:$E$1004,'入出庫'!$B$5:$B$1004,A296,'入出庫'!$D$5:$D$1004,"入庫"))</f>
      </c>
      <c r="J296" s="10">
        <f>IF(A296="","",SUMIFS('入出庫'!$E$5:$E$1004,'入出庫'!$B$5:$B$1004,A296,'入出庫'!$D$5:$D$1004,"出庫"))</f>
      </c>
      <c r="K296" s="10">
        <f>IF(A296="","",N(H296)+I296-J296)</f>
      </c>
      <c r="L296" s="9"/>
      <c r="M296" s="11"/>
      <c r="N296" s="9"/>
      <c r="O296" s="12">
        <f>IF(A296="","",IF(AND(ISNUMBER(M296),ISNUMBER(N296)),ROUNDUP(M296*N296,0)+N(L296),IF(ISNUMBER(L296),L296,"")))</f>
      </c>
      <c r="P296" s="9"/>
      <c r="Q296" s="10">
        <f>IF(AND(ISNUMBER(K296),ISNUMBER(O296),ISNUMBER(P296)),IF(K296&lt;=O296,MAX(P296-K296,0),""),"")</f>
      </c>
      <c r="R296" s="13"/>
      <c r="S296" s="14">
        <f>IF(AND(ISNUMBER(K296),ISNUMBER(R296)),K296*R296,"")</f>
      </c>
      <c r="T296" s="10">
        <f>IF(ISNUMBER(K296),IF(K296&lt;=0,"欠品",IF(ISNUMBER(O296),IF(K296&lt;=O296,"要発注","OK"),"OK")),"")</f>
      </c>
      <c r="U296" s="9"/>
    </row>
    <row r="297" spans="1:21" x14ac:dyDescent="0.25">
      <c r="A297" s="9"/>
      <c r="B297" s="9"/>
      <c r="C297" s="9"/>
      <c r="D297" s="9"/>
      <c r="E297" s="9"/>
      <c r="F297" s="9"/>
      <c r="G297" s="9"/>
      <c r="H297" s="9"/>
      <c r="I297" s="10">
        <f>IF(A297="","",SUMIFS('入出庫'!$E$5:$E$1004,'入出庫'!$B$5:$B$1004,A297,'入出庫'!$D$5:$D$1004,"入庫"))</f>
      </c>
      <c r="J297" s="10">
        <f>IF(A297="","",SUMIFS('入出庫'!$E$5:$E$1004,'入出庫'!$B$5:$B$1004,A297,'入出庫'!$D$5:$D$1004,"出庫"))</f>
      </c>
      <c r="K297" s="10">
        <f>IF(A297="","",N(H297)+I297-J297)</f>
      </c>
      <c r="L297" s="9"/>
      <c r="M297" s="11"/>
      <c r="N297" s="9"/>
      <c r="O297" s="12">
        <f>IF(A297="","",IF(AND(ISNUMBER(M297),ISNUMBER(N297)),ROUNDUP(M297*N297,0)+N(L297),IF(ISNUMBER(L297),L297,"")))</f>
      </c>
      <c r="P297" s="9"/>
      <c r="Q297" s="10">
        <f>IF(AND(ISNUMBER(K297),ISNUMBER(O297),ISNUMBER(P297)),IF(K297&lt;=O297,MAX(P297-K297,0),""),"")</f>
      </c>
      <c r="R297" s="13"/>
      <c r="S297" s="14">
        <f>IF(AND(ISNUMBER(K297),ISNUMBER(R297)),K297*R297,"")</f>
      </c>
      <c r="T297" s="10">
        <f>IF(ISNUMBER(K297),IF(K297&lt;=0,"欠品",IF(ISNUMBER(O297),IF(K297&lt;=O297,"要発注","OK"),"OK")),"")</f>
      </c>
      <c r="U297" s="9"/>
    </row>
    <row r="298" spans="1:21" x14ac:dyDescent="0.25">
      <c r="A298" s="9"/>
      <c r="B298" s="9"/>
      <c r="C298" s="9"/>
      <c r="D298" s="9"/>
      <c r="E298" s="9"/>
      <c r="F298" s="9"/>
      <c r="G298" s="9"/>
      <c r="H298" s="9"/>
      <c r="I298" s="10">
        <f>IF(A298="","",SUMIFS('入出庫'!$E$5:$E$1004,'入出庫'!$B$5:$B$1004,A298,'入出庫'!$D$5:$D$1004,"入庫"))</f>
      </c>
      <c r="J298" s="10">
        <f>IF(A298="","",SUMIFS('入出庫'!$E$5:$E$1004,'入出庫'!$B$5:$B$1004,A298,'入出庫'!$D$5:$D$1004,"出庫"))</f>
      </c>
      <c r="K298" s="10">
        <f>IF(A298="","",N(H298)+I298-J298)</f>
      </c>
      <c r="L298" s="9"/>
      <c r="M298" s="11"/>
      <c r="N298" s="9"/>
      <c r="O298" s="12">
        <f>IF(A298="","",IF(AND(ISNUMBER(M298),ISNUMBER(N298)),ROUNDUP(M298*N298,0)+N(L298),IF(ISNUMBER(L298),L298,"")))</f>
      </c>
      <c r="P298" s="9"/>
      <c r="Q298" s="10">
        <f>IF(AND(ISNUMBER(K298),ISNUMBER(O298),ISNUMBER(P298)),IF(K298&lt;=O298,MAX(P298-K298,0),""),"")</f>
      </c>
      <c r="R298" s="13"/>
      <c r="S298" s="14">
        <f>IF(AND(ISNUMBER(K298),ISNUMBER(R298)),K298*R298,"")</f>
      </c>
      <c r="T298" s="10">
        <f>IF(ISNUMBER(K298),IF(K298&lt;=0,"欠品",IF(ISNUMBER(O298),IF(K298&lt;=O298,"要発注","OK"),"OK")),"")</f>
      </c>
      <c r="U298" s="9"/>
    </row>
    <row r="299" spans="1:21" x14ac:dyDescent="0.25">
      <c r="A299" s="9"/>
      <c r="B299" s="9"/>
      <c r="C299" s="9"/>
      <c r="D299" s="9"/>
      <c r="E299" s="9"/>
      <c r="F299" s="9"/>
      <c r="G299" s="9"/>
      <c r="H299" s="9"/>
      <c r="I299" s="10">
        <f>IF(A299="","",SUMIFS('入出庫'!$E$5:$E$1004,'入出庫'!$B$5:$B$1004,A299,'入出庫'!$D$5:$D$1004,"入庫"))</f>
      </c>
      <c r="J299" s="10">
        <f>IF(A299="","",SUMIFS('入出庫'!$E$5:$E$1004,'入出庫'!$B$5:$B$1004,A299,'入出庫'!$D$5:$D$1004,"出庫"))</f>
      </c>
      <c r="K299" s="10">
        <f>IF(A299="","",N(H299)+I299-J299)</f>
      </c>
      <c r="L299" s="9"/>
      <c r="M299" s="11"/>
      <c r="N299" s="9"/>
      <c r="O299" s="12">
        <f>IF(A299="","",IF(AND(ISNUMBER(M299),ISNUMBER(N299)),ROUNDUP(M299*N299,0)+N(L299),IF(ISNUMBER(L299),L299,"")))</f>
      </c>
      <c r="P299" s="9"/>
      <c r="Q299" s="10">
        <f>IF(AND(ISNUMBER(K299),ISNUMBER(O299),ISNUMBER(P299)),IF(K299&lt;=O299,MAX(P299-K299,0),""),"")</f>
      </c>
      <c r="R299" s="13"/>
      <c r="S299" s="14">
        <f>IF(AND(ISNUMBER(K299),ISNUMBER(R299)),K299*R299,"")</f>
      </c>
      <c r="T299" s="10">
        <f>IF(ISNUMBER(K299),IF(K299&lt;=0,"欠品",IF(ISNUMBER(O299),IF(K299&lt;=O299,"要発注","OK"),"OK")),"")</f>
      </c>
      <c r="U299" s="9"/>
    </row>
    <row r="300" spans="1:21" x14ac:dyDescent="0.25">
      <c r="A300" s="9"/>
      <c r="B300" s="9"/>
      <c r="C300" s="9"/>
      <c r="D300" s="9"/>
      <c r="E300" s="9"/>
      <c r="F300" s="9"/>
      <c r="G300" s="9"/>
      <c r="H300" s="9"/>
      <c r="I300" s="10">
        <f>IF(A300="","",SUMIFS('入出庫'!$E$5:$E$1004,'入出庫'!$B$5:$B$1004,A300,'入出庫'!$D$5:$D$1004,"入庫"))</f>
      </c>
      <c r="J300" s="10">
        <f>IF(A300="","",SUMIFS('入出庫'!$E$5:$E$1004,'入出庫'!$B$5:$B$1004,A300,'入出庫'!$D$5:$D$1004,"出庫"))</f>
      </c>
      <c r="K300" s="10">
        <f>IF(A300="","",N(H300)+I300-J300)</f>
      </c>
      <c r="L300" s="9"/>
      <c r="M300" s="11"/>
      <c r="N300" s="9"/>
      <c r="O300" s="12">
        <f>IF(A300="","",IF(AND(ISNUMBER(M300),ISNUMBER(N300)),ROUNDUP(M300*N300,0)+N(L300),IF(ISNUMBER(L300),L300,"")))</f>
      </c>
      <c r="P300" s="9"/>
      <c r="Q300" s="10">
        <f>IF(AND(ISNUMBER(K300),ISNUMBER(O300),ISNUMBER(P300)),IF(K300&lt;=O300,MAX(P300-K300,0),""),"")</f>
      </c>
      <c r="R300" s="13"/>
      <c r="S300" s="14">
        <f>IF(AND(ISNUMBER(K300),ISNUMBER(R300)),K300*R300,"")</f>
      </c>
      <c r="T300" s="10">
        <f>IF(ISNUMBER(K300),IF(K300&lt;=0,"欠品",IF(ISNUMBER(O300),IF(K300&lt;=O300,"要発注","OK"),"OK")),"")</f>
      </c>
      <c r="U300" s="9"/>
    </row>
    <row r="301" spans="1:21" x14ac:dyDescent="0.25">
      <c r="A301" s="9"/>
      <c r="B301" s="9"/>
      <c r="C301" s="9"/>
      <c r="D301" s="9"/>
      <c r="E301" s="9"/>
      <c r="F301" s="9"/>
      <c r="G301" s="9"/>
      <c r="H301" s="9"/>
      <c r="I301" s="10">
        <f>IF(A301="","",SUMIFS('入出庫'!$E$5:$E$1004,'入出庫'!$B$5:$B$1004,A301,'入出庫'!$D$5:$D$1004,"入庫"))</f>
      </c>
      <c r="J301" s="10">
        <f>IF(A301="","",SUMIFS('入出庫'!$E$5:$E$1004,'入出庫'!$B$5:$B$1004,A301,'入出庫'!$D$5:$D$1004,"出庫"))</f>
      </c>
      <c r="K301" s="10">
        <f>IF(A301="","",N(H301)+I301-J301)</f>
      </c>
      <c r="L301" s="9"/>
      <c r="M301" s="11"/>
      <c r="N301" s="9"/>
      <c r="O301" s="12">
        <f>IF(A301="","",IF(AND(ISNUMBER(M301),ISNUMBER(N301)),ROUNDUP(M301*N301,0)+N(L301),IF(ISNUMBER(L301),L301,"")))</f>
      </c>
      <c r="P301" s="9"/>
      <c r="Q301" s="10">
        <f>IF(AND(ISNUMBER(K301),ISNUMBER(O301),ISNUMBER(P301)),IF(K301&lt;=O301,MAX(P301-K301,0),""),"")</f>
      </c>
      <c r="R301" s="13"/>
      <c r="S301" s="14">
        <f>IF(AND(ISNUMBER(K301),ISNUMBER(R301)),K301*R301,"")</f>
      </c>
      <c r="T301" s="10">
        <f>IF(ISNUMBER(K301),IF(K301&lt;=0,"欠品",IF(ISNUMBER(O301),IF(K301&lt;=O301,"要発注","OK"),"OK")),"")</f>
      </c>
      <c r="U301" s="9"/>
    </row>
    <row r="302" spans="1:21" x14ac:dyDescent="0.25">
      <c r="A302" s="9"/>
      <c r="B302" s="9"/>
      <c r="C302" s="9"/>
      <c r="D302" s="9"/>
      <c r="E302" s="9"/>
      <c r="F302" s="9"/>
      <c r="G302" s="9"/>
      <c r="H302" s="9"/>
      <c r="I302" s="10">
        <f>IF(A302="","",SUMIFS('入出庫'!$E$5:$E$1004,'入出庫'!$B$5:$B$1004,A302,'入出庫'!$D$5:$D$1004,"入庫"))</f>
      </c>
      <c r="J302" s="10">
        <f>IF(A302="","",SUMIFS('入出庫'!$E$5:$E$1004,'入出庫'!$B$5:$B$1004,A302,'入出庫'!$D$5:$D$1004,"出庫"))</f>
      </c>
      <c r="K302" s="10">
        <f>IF(A302="","",N(H302)+I302-J302)</f>
      </c>
      <c r="L302" s="9"/>
      <c r="M302" s="11"/>
      <c r="N302" s="9"/>
      <c r="O302" s="12">
        <f>IF(A302="","",IF(AND(ISNUMBER(M302),ISNUMBER(N302)),ROUNDUP(M302*N302,0)+N(L302),IF(ISNUMBER(L302),L302,"")))</f>
      </c>
      <c r="P302" s="9"/>
      <c r="Q302" s="10">
        <f>IF(AND(ISNUMBER(K302),ISNUMBER(O302),ISNUMBER(P302)),IF(K302&lt;=O302,MAX(P302-K302,0),""),"")</f>
      </c>
      <c r="R302" s="13"/>
      <c r="S302" s="14">
        <f>IF(AND(ISNUMBER(K302),ISNUMBER(R302)),K302*R302,"")</f>
      </c>
      <c r="T302" s="10">
        <f>IF(ISNUMBER(K302),IF(K302&lt;=0,"欠品",IF(ISNUMBER(O302),IF(K302&lt;=O302,"要発注","OK"),"OK")),"")</f>
      </c>
      <c r="U302" s="9"/>
    </row>
    <row r="303" spans="1:21" x14ac:dyDescent="0.25">
      <c r="A303" s="9"/>
      <c r="B303" s="9"/>
      <c r="C303" s="9"/>
      <c r="D303" s="9"/>
      <c r="E303" s="9"/>
      <c r="F303" s="9"/>
      <c r="G303" s="9"/>
      <c r="H303" s="9"/>
      <c r="I303" s="10">
        <f>IF(A303="","",SUMIFS('入出庫'!$E$5:$E$1004,'入出庫'!$B$5:$B$1004,A303,'入出庫'!$D$5:$D$1004,"入庫"))</f>
      </c>
      <c r="J303" s="10">
        <f>IF(A303="","",SUMIFS('入出庫'!$E$5:$E$1004,'入出庫'!$B$5:$B$1004,A303,'入出庫'!$D$5:$D$1004,"出庫"))</f>
      </c>
      <c r="K303" s="10">
        <f>IF(A303="","",N(H303)+I303-J303)</f>
      </c>
      <c r="L303" s="9"/>
      <c r="M303" s="11"/>
      <c r="N303" s="9"/>
      <c r="O303" s="12">
        <f>IF(A303="","",IF(AND(ISNUMBER(M303),ISNUMBER(N303)),ROUNDUP(M303*N303,0)+N(L303),IF(ISNUMBER(L303),L303,"")))</f>
      </c>
      <c r="P303" s="9"/>
      <c r="Q303" s="10">
        <f>IF(AND(ISNUMBER(K303),ISNUMBER(O303),ISNUMBER(P303)),IF(K303&lt;=O303,MAX(P303-K303,0),""),"")</f>
      </c>
      <c r="R303" s="13"/>
      <c r="S303" s="14">
        <f>IF(AND(ISNUMBER(K303),ISNUMBER(R303)),K303*R303,"")</f>
      </c>
      <c r="T303" s="10">
        <f>IF(ISNUMBER(K303),IF(K303&lt;=0,"欠品",IF(ISNUMBER(O303),IF(K303&lt;=O303,"要発注","OK"),"OK")),"")</f>
      </c>
      <c r="U303" s="9"/>
    </row>
    <row r="304" spans="1:21" x14ac:dyDescent="0.25">
      <c r="A304" s="9"/>
      <c r="B304" s="9"/>
      <c r="C304" s="9"/>
      <c r="D304" s="9"/>
      <c r="E304" s="9"/>
      <c r="F304" s="9"/>
      <c r="G304" s="9"/>
      <c r="H304" s="9"/>
      <c r="I304" s="10">
        <f>IF(A304="","",SUMIFS('入出庫'!$E$5:$E$1004,'入出庫'!$B$5:$B$1004,A304,'入出庫'!$D$5:$D$1004,"入庫"))</f>
      </c>
      <c r="J304" s="10">
        <f>IF(A304="","",SUMIFS('入出庫'!$E$5:$E$1004,'入出庫'!$B$5:$B$1004,A304,'入出庫'!$D$5:$D$1004,"出庫"))</f>
      </c>
      <c r="K304" s="10">
        <f>IF(A304="","",N(H304)+I304-J304)</f>
      </c>
      <c r="L304" s="9"/>
      <c r="M304" s="11"/>
      <c r="N304" s="9"/>
      <c r="O304" s="12">
        <f>IF(A304="","",IF(AND(ISNUMBER(M304),ISNUMBER(N304)),ROUNDUP(M304*N304,0)+N(L304),IF(ISNUMBER(L304),L304,"")))</f>
      </c>
      <c r="P304" s="9"/>
      <c r="Q304" s="10">
        <f>IF(AND(ISNUMBER(K304),ISNUMBER(O304),ISNUMBER(P304)),IF(K304&lt;=O304,MAX(P304-K304,0),""),"")</f>
      </c>
      <c r="R304" s="13"/>
      <c r="S304" s="14">
        <f>IF(AND(ISNUMBER(K304),ISNUMBER(R304)),K304*R304,"")</f>
      </c>
      <c r="T304" s="10">
        <f>IF(ISNUMBER(K304),IF(K304&lt;=0,"欠品",IF(ISNUMBER(O304),IF(K304&lt;=O304,"要発注","OK"),"OK")),"")</f>
      </c>
      <c r="U304" s="9"/>
    </row>
    <row r="305" spans="1:21" x14ac:dyDescent="0.25">
      <c r="A305" s="9"/>
      <c r="B305" s="9"/>
      <c r="C305" s="9"/>
      <c r="D305" s="9"/>
      <c r="E305" s="9"/>
      <c r="F305" s="9"/>
      <c r="G305" s="9"/>
      <c r="H305" s="9"/>
      <c r="I305" s="10">
        <f>IF(A305="","",SUMIFS('入出庫'!$E$5:$E$1004,'入出庫'!$B$5:$B$1004,A305,'入出庫'!$D$5:$D$1004,"入庫"))</f>
      </c>
      <c r="J305" s="10">
        <f>IF(A305="","",SUMIFS('入出庫'!$E$5:$E$1004,'入出庫'!$B$5:$B$1004,A305,'入出庫'!$D$5:$D$1004,"出庫"))</f>
      </c>
      <c r="K305" s="10">
        <f>IF(A305="","",N(H305)+I305-J305)</f>
      </c>
      <c r="L305" s="9"/>
      <c r="M305" s="11"/>
      <c r="N305" s="9"/>
      <c r="O305" s="12">
        <f>IF(A305="","",IF(AND(ISNUMBER(M305),ISNUMBER(N305)),ROUNDUP(M305*N305,0)+N(L305),IF(ISNUMBER(L305),L305,"")))</f>
      </c>
      <c r="P305" s="9"/>
      <c r="Q305" s="10">
        <f>IF(AND(ISNUMBER(K305),ISNUMBER(O305),ISNUMBER(P305)),IF(K305&lt;=O305,MAX(P305-K305,0),""),"")</f>
      </c>
      <c r="R305" s="13"/>
      <c r="S305" s="14">
        <f>IF(AND(ISNUMBER(K305),ISNUMBER(R305)),K305*R305,"")</f>
      </c>
      <c r="T305" s="10">
        <f>IF(ISNUMBER(K305),IF(K305&lt;=0,"欠品",IF(ISNUMBER(O305),IF(K305&lt;=O305,"要発注","OK"),"OK")),"")</f>
      </c>
      <c r="U305" s="9"/>
    </row>
    <row r="306" spans="1:21" x14ac:dyDescent="0.25">
      <c r="A306" s="9"/>
      <c r="B306" s="9"/>
      <c r="C306" s="9"/>
      <c r="D306" s="9"/>
      <c r="E306" s="9"/>
      <c r="F306" s="9"/>
      <c r="G306" s="9"/>
      <c r="H306" s="9"/>
      <c r="I306" s="10">
        <f>IF(A306="","",SUMIFS('入出庫'!$E$5:$E$1004,'入出庫'!$B$5:$B$1004,A306,'入出庫'!$D$5:$D$1004,"入庫"))</f>
      </c>
      <c r="J306" s="10">
        <f>IF(A306="","",SUMIFS('入出庫'!$E$5:$E$1004,'入出庫'!$B$5:$B$1004,A306,'入出庫'!$D$5:$D$1004,"出庫"))</f>
      </c>
      <c r="K306" s="10">
        <f>IF(A306="","",N(H306)+I306-J306)</f>
      </c>
      <c r="L306" s="9"/>
      <c r="M306" s="11"/>
      <c r="N306" s="9"/>
      <c r="O306" s="12">
        <f>IF(A306="","",IF(AND(ISNUMBER(M306),ISNUMBER(N306)),ROUNDUP(M306*N306,0)+N(L306),IF(ISNUMBER(L306),L306,"")))</f>
      </c>
      <c r="P306" s="9"/>
      <c r="Q306" s="10">
        <f>IF(AND(ISNUMBER(K306),ISNUMBER(O306),ISNUMBER(P306)),IF(K306&lt;=O306,MAX(P306-K306,0),""),"")</f>
      </c>
      <c r="R306" s="13"/>
      <c r="S306" s="14">
        <f>IF(AND(ISNUMBER(K306),ISNUMBER(R306)),K306*R306,"")</f>
      </c>
      <c r="T306" s="10">
        <f>IF(ISNUMBER(K306),IF(K306&lt;=0,"欠品",IF(ISNUMBER(O306),IF(K306&lt;=O306,"要発注","OK"),"OK")),"")</f>
      </c>
      <c r="U306" s="9"/>
    </row>
    <row r="307" spans="1:21" x14ac:dyDescent="0.25">
      <c r="A307" s="9"/>
      <c r="B307" s="9"/>
      <c r="C307" s="9"/>
      <c r="D307" s="9"/>
      <c r="E307" s="9"/>
      <c r="F307" s="9"/>
      <c r="G307" s="9"/>
      <c r="H307" s="9"/>
      <c r="I307" s="10">
        <f>IF(A307="","",SUMIFS('入出庫'!$E$5:$E$1004,'入出庫'!$B$5:$B$1004,A307,'入出庫'!$D$5:$D$1004,"入庫"))</f>
      </c>
      <c r="J307" s="10">
        <f>IF(A307="","",SUMIFS('入出庫'!$E$5:$E$1004,'入出庫'!$B$5:$B$1004,A307,'入出庫'!$D$5:$D$1004,"出庫"))</f>
      </c>
      <c r="K307" s="10">
        <f>IF(A307="","",N(H307)+I307-J307)</f>
      </c>
      <c r="L307" s="9"/>
      <c r="M307" s="11"/>
      <c r="N307" s="9"/>
      <c r="O307" s="12">
        <f>IF(A307="","",IF(AND(ISNUMBER(M307),ISNUMBER(N307)),ROUNDUP(M307*N307,0)+N(L307),IF(ISNUMBER(L307),L307,"")))</f>
      </c>
      <c r="P307" s="9"/>
      <c r="Q307" s="10">
        <f>IF(AND(ISNUMBER(K307),ISNUMBER(O307),ISNUMBER(P307)),IF(K307&lt;=O307,MAX(P307-K307,0),""),"")</f>
      </c>
      <c r="R307" s="13"/>
      <c r="S307" s="14">
        <f>IF(AND(ISNUMBER(K307),ISNUMBER(R307)),K307*R307,"")</f>
      </c>
      <c r="T307" s="10">
        <f>IF(ISNUMBER(K307),IF(K307&lt;=0,"欠品",IF(ISNUMBER(O307),IF(K307&lt;=O307,"要発注","OK"),"OK")),"")</f>
      </c>
      <c r="U307" s="9"/>
    </row>
    <row r="308" spans="1:21" x14ac:dyDescent="0.25">
      <c r="A308" s="9"/>
      <c r="B308" s="9"/>
      <c r="C308" s="9"/>
      <c r="D308" s="9"/>
      <c r="E308" s="9"/>
      <c r="F308" s="9"/>
      <c r="G308" s="9"/>
      <c r="H308" s="9"/>
      <c r="I308" s="10">
        <f>IF(A308="","",SUMIFS('入出庫'!$E$5:$E$1004,'入出庫'!$B$5:$B$1004,A308,'入出庫'!$D$5:$D$1004,"入庫"))</f>
      </c>
      <c r="J308" s="10">
        <f>IF(A308="","",SUMIFS('入出庫'!$E$5:$E$1004,'入出庫'!$B$5:$B$1004,A308,'入出庫'!$D$5:$D$1004,"出庫"))</f>
      </c>
      <c r="K308" s="10">
        <f>IF(A308="","",N(H308)+I308-J308)</f>
      </c>
      <c r="L308" s="9"/>
      <c r="M308" s="11"/>
      <c r="N308" s="9"/>
      <c r="O308" s="12">
        <f>IF(A308="","",IF(AND(ISNUMBER(M308),ISNUMBER(N308)),ROUNDUP(M308*N308,0)+N(L308),IF(ISNUMBER(L308),L308,"")))</f>
      </c>
      <c r="P308" s="9"/>
      <c r="Q308" s="10">
        <f>IF(AND(ISNUMBER(K308),ISNUMBER(O308),ISNUMBER(P308)),IF(K308&lt;=O308,MAX(P308-K308,0),""),"")</f>
      </c>
      <c r="R308" s="13"/>
      <c r="S308" s="14">
        <f>IF(AND(ISNUMBER(K308),ISNUMBER(R308)),K308*R308,"")</f>
      </c>
      <c r="T308" s="10">
        <f>IF(ISNUMBER(K308),IF(K308&lt;=0,"欠品",IF(ISNUMBER(O308),IF(K308&lt;=O308,"要発注","OK"),"OK")),"")</f>
      </c>
      <c r="U308" s="9"/>
    </row>
    <row r="309" spans="1:21" x14ac:dyDescent="0.25">
      <c r="A309" s="9"/>
      <c r="B309" s="9"/>
      <c r="C309" s="9"/>
      <c r="D309" s="9"/>
      <c r="E309" s="9"/>
      <c r="F309" s="9"/>
      <c r="G309" s="9"/>
      <c r="H309" s="9"/>
      <c r="I309" s="10">
        <f>IF(A309="","",SUMIFS('入出庫'!$E$5:$E$1004,'入出庫'!$B$5:$B$1004,A309,'入出庫'!$D$5:$D$1004,"入庫"))</f>
      </c>
      <c r="J309" s="10">
        <f>IF(A309="","",SUMIFS('入出庫'!$E$5:$E$1004,'入出庫'!$B$5:$B$1004,A309,'入出庫'!$D$5:$D$1004,"出庫"))</f>
      </c>
      <c r="K309" s="10">
        <f>IF(A309="","",N(H309)+I309-J309)</f>
      </c>
      <c r="L309" s="9"/>
      <c r="M309" s="11"/>
      <c r="N309" s="9"/>
      <c r="O309" s="12">
        <f>IF(A309="","",IF(AND(ISNUMBER(M309),ISNUMBER(N309)),ROUNDUP(M309*N309,0)+N(L309),IF(ISNUMBER(L309),L309,"")))</f>
      </c>
      <c r="P309" s="9"/>
      <c r="Q309" s="10">
        <f>IF(AND(ISNUMBER(K309),ISNUMBER(O309),ISNUMBER(P309)),IF(K309&lt;=O309,MAX(P309-K309,0),""),"")</f>
      </c>
      <c r="R309" s="13"/>
      <c r="S309" s="14">
        <f>IF(AND(ISNUMBER(K309),ISNUMBER(R309)),K309*R309,"")</f>
      </c>
      <c r="T309" s="10">
        <f>IF(ISNUMBER(K309),IF(K309&lt;=0,"欠品",IF(ISNUMBER(O309),IF(K309&lt;=O309,"要発注","OK"),"OK")),"")</f>
      </c>
      <c r="U309" s="9"/>
    </row>
    <row r="310" spans="1:21" x14ac:dyDescent="0.25">
      <c r="A310" s="9"/>
      <c r="B310" s="9"/>
      <c r="C310" s="9"/>
      <c r="D310" s="9"/>
      <c r="E310" s="9"/>
      <c r="F310" s="9"/>
      <c r="G310" s="9"/>
      <c r="H310" s="9"/>
      <c r="I310" s="10">
        <f>IF(A310="","",SUMIFS('入出庫'!$E$5:$E$1004,'入出庫'!$B$5:$B$1004,A310,'入出庫'!$D$5:$D$1004,"入庫"))</f>
      </c>
      <c r="J310" s="10">
        <f>IF(A310="","",SUMIFS('入出庫'!$E$5:$E$1004,'入出庫'!$B$5:$B$1004,A310,'入出庫'!$D$5:$D$1004,"出庫"))</f>
      </c>
      <c r="K310" s="10">
        <f>IF(A310="","",N(H310)+I310-J310)</f>
      </c>
      <c r="L310" s="9"/>
      <c r="M310" s="11"/>
      <c r="N310" s="9"/>
      <c r="O310" s="12">
        <f>IF(A310="","",IF(AND(ISNUMBER(M310),ISNUMBER(N310)),ROUNDUP(M310*N310,0)+N(L310),IF(ISNUMBER(L310),L310,"")))</f>
      </c>
      <c r="P310" s="9"/>
      <c r="Q310" s="10">
        <f>IF(AND(ISNUMBER(K310),ISNUMBER(O310),ISNUMBER(P310)),IF(K310&lt;=O310,MAX(P310-K310,0),""),"")</f>
      </c>
      <c r="R310" s="13"/>
      <c r="S310" s="14">
        <f>IF(AND(ISNUMBER(K310),ISNUMBER(R310)),K310*R310,"")</f>
      </c>
      <c r="T310" s="10">
        <f>IF(ISNUMBER(K310),IF(K310&lt;=0,"欠品",IF(ISNUMBER(O310),IF(K310&lt;=O310,"要発注","OK"),"OK")),"")</f>
      </c>
      <c r="U310" s="9"/>
    </row>
    <row r="311" spans="1:21" x14ac:dyDescent="0.25">
      <c r="A311" s="9"/>
      <c r="B311" s="9"/>
      <c r="C311" s="9"/>
      <c r="D311" s="9"/>
      <c r="E311" s="9"/>
      <c r="F311" s="9"/>
      <c r="G311" s="9"/>
      <c r="H311" s="9"/>
      <c r="I311" s="10">
        <f>IF(A311="","",SUMIFS('入出庫'!$E$5:$E$1004,'入出庫'!$B$5:$B$1004,A311,'入出庫'!$D$5:$D$1004,"入庫"))</f>
      </c>
      <c r="J311" s="10">
        <f>IF(A311="","",SUMIFS('入出庫'!$E$5:$E$1004,'入出庫'!$B$5:$B$1004,A311,'入出庫'!$D$5:$D$1004,"出庫"))</f>
      </c>
      <c r="K311" s="10">
        <f>IF(A311="","",N(H311)+I311-J311)</f>
      </c>
      <c r="L311" s="9"/>
      <c r="M311" s="11"/>
      <c r="N311" s="9"/>
      <c r="O311" s="12">
        <f>IF(A311="","",IF(AND(ISNUMBER(M311),ISNUMBER(N311)),ROUNDUP(M311*N311,0)+N(L311),IF(ISNUMBER(L311),L311,"")))</f>
      </c>
      <c r="P311" s="9"/>
      <c r="Q311" s="10">
        <f>IF(AND(ISNUMBER(K311),ISNUMBER(O311),ISNUMBER(P311)),IF(K311&lt;=O311,MAX(P311-K311,0),""),"")</f>
      </c>
      <c r="R311" s="13"/>
      <c r="S311" s="14">
        <f>IF(AND(ISNUMBER(K311),ISNUMBER(R311)),K311*R311,"")</f>
      </c>
      <c r="T311" s="10">
        <f>IF(ISNUMBER(K311),IF(K311&lt;=0,"欠品",IF(ISNUMBER(O311),IF(K311&lt;=O311,"要発注","OK"),"OK")),"")</f>
      </c>
      <c r="U311" s="9"/>
    </row>
    <row r="312" spans="1:21" x14ac:dyDescent="0.25">
      <c r="A312" s="9"/>
      <c r="B312" s="9"/>
      <c r="C312" s="9"/>
      <c r="D312" s="9"/>
      <c r="E312" s="9"/>
      <c r="F312" s="9"/>
      <c r="G312" s="9"/>
      <c r="H312" s="9"/>
      <c r="I312" s="10">
        <f>IF(A312="","",SUMIFS('入出庫'!$E$5:$E$1004,'入出庫'!$B$5:$B$1004,A312,'入出庫'!$D$5:$D$1004,"入庫"))</f>
      </c>
      <c r="J312" s="10">
        <f>IF(A312="","",SUMIFS('入出庫'!$E$5:$E$1004,'入出庫'!$B$5:$B$1004,A312,'入出庫'!$D$5:$D$1004,"出庫"))</f>
      </c>
      <c r="K312" s="10">
        <f>IF(A312="","",N(H312)+I312-J312)</f>
      </c>
      <c r="L312" s="9"/>
      <c r="M312" s="11"/>
      <c r="N312" s="9"/>
      <c r="O312" s="12">
        <f>IF(A312="","",IF(AND(ISNUMBER(M312),ISNUMBER(N312)),ROUNDUP(M312*N312,0)+N(L312),IF(ISNUMBER(L312),L312,"")))</f>
      </c>
      <c r="P312" s="9"/>
      <c r="Q312" s="10">
        <f>IF(AND(ISNUMBER(K312),ISNUMBER(O312),ISNUMBER(P312)),IF(K312&lt;=O312,MAX(P312-K312,0),""),"")</f>
      </c>
      <c r="R312" s="13"/>
      <c r="S312" s="14">
        <f>IF(AND(ISNUMBER(K312),ISNUMBER(R312)),K312*R312,"")</f>
      </c>
      <c r="T312" s="10">
        <f>IF(ISNUMBER(K312),IF(K312&lt;=0,"欠品",IF(ISNUMBER(O312),IF(K312&lt;=O312,"要発注","OK"),"OK")),"")</f>
      </c>
      <c r="U312" s="9"/>
    </row>
    <row r="314" spans="1:21" x14ac:dyDescent="0.25">
      <c r="A314" s="2" t="s">
        <v>30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</sheetData>
  <mergeCells count="10">
    <mergeCell ref="A1:U1"/>
    <mergeCell ref="A2:U2"/>
    <mergeCell ref="A3:U3"/>
    <mergeCell ref="A5:H5"/>
    <mergeCell ref="A6:B6"/>
    <mergeCell ref="A7:B7"/>
    <mergeCell ref="A8:B8"/>
    <mergeCell ref="A9:B9"/>
    <mergeCell ref="A11:U11"/>
    <mergeCell ref="A314:U314"/>
  </mergeCells>
  <conditionalFormatting sqref="T13:T312">
    <cfRule type="cellIs" dxfId="0" priority="1" operator="equal">
      <formula>"欠品"</formula>
    </cfRule>
    <cfRule type="cellIs" dxfId="1" priority="2" operator="equal">
      <formula>"要発注"</formula>
    </cfRule>
  </conditionalFormatting>
  <dataValidations count="1">
    <dataValidation type="list" allowBlank="1" sqref="F13:F312">
      <formula1>"はい,いいえ"</formula1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0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4" customWidth="1"/>
    <col min="3" max="3" width="28" customWidth="1"/>
    <col min="4" max="5" width="10" customWidth="1"/>
    <col min="6" max="6" width="26" customWidth="1"/>
    <col min="7" max="7" width="16" customWidth="1"/>
    <col min="8" max="8" width="26" customWidth="1"/>
  </cols>
  <sheetData>
    <row r="1" ht="26" customHeight="1" spans="1:8" x14ac:dyDescent="0.25">
      <c r="A1" s="1" t="s">
        <v>31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3" t="s">
        <v>2</v>
      </c>
      <c r="B2" s="3"/>
      <c r="C2" s="3"/>
      <c r="D2" s="3"/>
      <c r="E2" s="3"/>
      <c r="F2" s="3"/>
      <c r="G2" s="3"/>
      <c r="H2" s="3"/>
    </row>
    <row r="4" ht="45" customHeight="1" spans="1:8" x14ac:dyDescent="0.25">
      <c r="A4" s="8" t="s">
        <v>32</v>
      </c>
      <c r="B4" s="8" t="s">
        <v>9</v>
      </c>
      <c r="C4" s="8" t="s">
        <v>33</v>
      </c>
      <c r="D4" s="8" t="s">
        <v>34</v>
      </c>
      <c r="E4" s="8" t="s">
        <v>35</v>
      </c>
      <c r="F4" s="8" t="s">
        <v>36</v>
      </c>
      <c r="G4" s="8" t="s">
        <v>37</v>
      </c>
      <c r="H4" s="8" t="s">
        <v>38</v>
      </c>
    </row>
    <row r="5" spans="1:8" x14ac:dyDescent="0.25">
      <c r="A5" s="15"/>
      <c r="B5" s="9"/>
      <c r="C5" s="10">
        <f>IF(B5="","",IFERROR(INDEX('部品'!$B$13:$B$312,MATCH(B5,'部品'!$A$13:$A$312,0)),"未登録の部品番号"))</f>
      </c>
      <c r="D5" s="9"/>
      <c r="E5" s="9"/>
      <c r="F5" s="9"/>
      <c r="G5" s="9"/>
      <c r="H5" s="9"/>
    </row>
    <row r="6" spans="1:8" x14ac:dyDescent="0.25">
      <c r="A6" s="15"/>
      <c r="B6" s="9"/>
      <c r="C6" s="10">
        <f>IF(B6="","",IFERROR(INDEX('部品'!$B$13:$B$312,MATCH(B6,'部品'!$A$13:$A$312,0)),"未登録の部品番号"))</f>
      </c>
      <c r="D6" s="9"/>
      <c r="E6" s="9"/>
      <c r="F6" s="9"/>
      <c r="G6" s="9"/>
      <c r="H6" s="9"/>
    </row>
    <row r="7" spans="1:8" x14ac:dyDescent="0.25">
      <c r="A7" s="15"/>
      <c r="B7" s="9"/>
      <c r="C7" s="10">
        <f>IF(B7="","",IFERROR(INDEX('部品'!$B$13:$B$312,MATCH(B7,'部品'!$A$13:$A$312,0)),"未登録の部品番号"))</f>
      </c>
      <c r="D7" s="9"/>
      <c r="E7" s="9"/>
      <c r="F7" s="9"/>
      <c r="G7" s="9"/>
      <c r="H7" s="9"/>
    </row>
    <row r="8" spans="1:8" x14ac:dyDescent="0.25">
      <c r="A8" s="15"/>
      <c r="B8" s="9"/>
      <c r="C8" s="10">
        <f>IF(B8="","",IFERROR(INDEX('部品'!$B$13:$B$312,MATCH(B8,'部品'!$A$13:$A$312,0)),"未登録の部品番号"))</f>
      </c>
      <c r="D8" s="9"/>
      <c r="E8" s="9"/>
      <c r="F8" s="9"/>
      <c r="G8" s="9"/>
      <c r="H8" s="9"/>
    </row>
    <row r="9" spans="1:8" x14ac:dyDescent="0.25">
      <c r="A9" s="15"/>
      <c r="B9" s="9"/>
      <c r="C9" s="10">
        <f>IF(B9="","",IFERROR(INDEX('部品'!$B$13:$B$312,MATCH(B9,'部品'!$A$13:$A$312,0)),"未登録の部品番号"))</f>
      </c>
      <c r="D9" s="9"/>
      <c r="E9" s="9"/>
      <c r="F9" s="9"/>
      <c r="G9" s="9"/>
      <c r="H9" s="9"/>
    </row>
    <row r="10" spans="1:8" x14ac:dyDescent="0.25">
      <c r="A10" s="15"/>
      <c r="B10" s="9"/>
      <c r="C10" s="10">
        <f>IF(B10="","",IFERROR(INDEX('部品'!$B$13:$B$312,MATCH(B10,'部品'!$A$13:$A$312,0)),"未登録の部品番号"))</f>
      </c>
      <c r="D10" s="9"/>
      <c r="E10" s="9"/>
      <c r="F10" s="9"/>
      <c r="G10" s="9"/>
      <c r="H10" s="9"/>
    </row>
    <row r="11" spans="1:8" x14ac:dyDescent="0.25">
      <c r="A11" s="15"/>
      <c r="B11" s="9"/>
      <c r="C11" s="10">
        <f>IF(B11="","",IFERROR(INDEX('部品'!$B$13:$B$312,MATCH(B11,'部品'!$A$13:$A$312,0)),"未登録の部品番号"))</f>
      </c>
      <c r="D11" s="9"/>
      <c r="E11" s="9"/>
      <c r="F11" s="9"/>
      <c r="G11" s="9"/>
      <c r="H11" s="9"/>
    </row>
    <row r="12" spans="1:8" x14ac:dyDescent="0.25">
      <c r="A12" s="15"/>
      <c r="B12" s="9"/>
      <c r="C12" s="10">
        <f>IF(B12="","",IFERROR(INDEX('部品'!$B$13:$B$312,MATCH(B12,'部品'!$A$13:$A$312,0)),"未登録の部品番号"))</f>
      </c>
      <c r="D12" s="9"/>
      <c r="E12" s="9"/>
      <c r="F12" s="9"/>
      <c r="G12" s="9"/>
      <c r="H12" s="9"/>
    </row>
    <row r="13" spans="1:8" x14ac:dyDescent="0.25">
      <c r="A13" s="15"/>
      <c r="B13" s="9"/>
      <c r="C13" s="10">
        <f>IF(B13="","",IFERROR(INDEX('部品'!$B$13:$B$312,MATCH(B13,'部品'!$A$13:$A$312,0)),"未登録の部品番号"))</f>
      </c>
      <c r="D13" s="9"/>
      <c r="E13" s="9"/>
      <c r="F13" s="9"/>
      <c r="G13" s="9"/>
      <c r="H13" s="9"/>
    </row>
    <row r="14" spans="1:8" x14ac:dyDescent="0.25">
      <c r="A14" s="15"/>
      <c r="B14" s="9"/>
      <c r="C14" s="10">
        <f>IF(B14="","",IFERROR(INDEX('部品'!$B$13:$B$312,MATCH(B14,'部品'!$A$13:$A$312,0)),"未登録の部品番号"))</f>
      </c>
      <c r="D14" s="9"/>
      <c r="E14" s="9"/>
      <c r="F14" s="9"/>
      <c r="G14" s="9"/>
      <c r="H14" s="9"/>
    </row>
    <row r="15" spans="1:8" x14ac:dyDescent="0.25">
      <c r="A15" s="15"/>
      <c r="B15" s="9"/>
      <c r="C15" s="10">
        <f>IF(B15="","",IFERROR(INDEX('部品'!$B$13:$B$312,MATCH(B15,'部品'!$A$13:$A$312,0)),"未登録の部品番号"))</f>
      </c>
      <c r="D15" s="9"/>
      <c r="E15" s="9"/>
      <c r="F15" s="9"/>
      <c r="G15" s="9"/>
      <c r="H15" s="9"/>
    </row>
    <row r="16" spans="1:8" x14ac:dyDescent="0.25">
      <c r="A16" s="15"/>
      <c r="B16" s="9"/>
      <c r="C16" s="10">
        <f>IF(B16="","",IFERROR(INDEX('部品'!$B$13:$B$312,MATCH(B16,'部品'!$A$13:$A$312,0)),"未登録の部品番号"))</f>
      </c>
      <c r="D16" s="9"/>
      <c r="E16" s="9"/>
      <c r="F16" s="9"/>
      <c r="G16" s="9"/>
      <c r="H16" s="9"/>
    </row>
    <row r="17" spans="1:8" x14ac:dyDescent="0.25">
      <c r="A17" s="15"/>
      <c r="B17" s="9"/>
      <c r="C17" s="10">
        <f>IF(B17="","",IFERROR(INDEX('部品'!$B$13:$B$312,MATCH(B17,'部品'!$A$13:$A$312,0)),"未登録の部品番号"))</f>
      </c>
      <c r="D17" s="9"/>
      <c r="E17" s="9"/>
      <c r="F17" s="9"/>
      <c r="G17" s="9"/>
      <c r="H17" s="9"/>
    </row>
    <row r="18" spans="1:8" x14ac:dyDescent="0.25">
      <c r="A18" s="15"/>
      <c r="B18" s="9"/>
      <c r="C18" s="10">
        <f>IF(B18="","",IFERROR(INDEX('部品'!$B$13:$B$312,MATCH(B18,'部品'!$A$13:$A$312,0)),"未登録の部品番号"))</f>
      </c>
      <c r="D18" s="9"/>
      <c r="E18" s="9"/>
      <c r="F18" s="9"/>
      <c r="G18" s="9"/>
      <c r="H18" s="9"/>
    </row>
    <row r="19" spans="1:8" x14ac:dyDescent="0.25">
      <c r="A19" s="15"/>
      <c r="B19" s="9"/>
      <c r="C19" s="10">
        <f>IF(B19="","",IFERROR(INDEX('部品'!$B$13:$B$312,MATCH(B19,'部品'!$A$13:$A$312,0)),"未登録の部品番号"))</f>
      </c>
      <c r="D19" s="9"/>
      <c r="E19" s="9"/>
      <c r="F19" s="9"/>
      <c r="G19" s="9"/>
      <c r="H19" s="9"/>
    </row>
    <row r="20" spans="1:8" x14ac:dyDescent="0.25">
      <c r="A20" s="15"/>
      <c r="B20" s="9"/>
      <c r="C20" s="10">
        <f>IF(B20="","",IFERROR(INDEX('部品'!$B$13:$B$312,MATCH(B20,'部品'!$A$13:$A$312,0)),"未登録の部品番号"))</f>
      </c>
      <c r="D20" s="9"/>
      <c r="E20" s="9"/>
      <c r="F20" s="9"/>
      <c r="G20" s="9"/>
      <c r="H20" s="9"/>
    </row>
    <row r="21" spans="1:8" x14ac:dyDescent="0.25">
      <c r="A21" s="15"/>
      <c r="B21" s="9"/>
      <c r="C21" s="10">
        <f>IF(B21="","",IFERROR(INDEX('部品'!$B$13:$B$312,MATCH(B21,'部品'!$A$13:$A$312,0)),"未登録の部品番号"))</f>
      </c>
      <c r="D21" s="9"/>
      <c r="E21" s="9"/>
      <c r="F21" s="9"/>
      <c r="G21" s="9"/>
      <c r="H21" s="9"/>
    </row>
    <row r="22" spans="1:8" x14ac:dyDescent="0.25">
      <c r="A22" s="15"/>
      <c r="B22" s="9"/>
      <c r="C22" s="10">
        <f>IF(B22="","",IFERROR(INDEX('部品'!$B$13:$B$312,MATCH(B22,'部品'!$A$13:$A$312,0)),"未登録の部品番号"))</f>
      </c>
      <c r="D22" s="9"/>
      <c r="E22" s="9"/>
      <c r="F22" s="9"/>
      <c r="G22" s="9"/>
      <c r="H22" s="9"/>
    </row>
    <row r="23" spans="1:8" x14ac:dyDescent="0.25">
      <c r="A23" s="15"/>
      <c r="B23" s="9"/>
      <c r="C23" s="10">
        <f>IF(B23="","",IFERROR(INDEX('部品'!$B$13:$B$312,MATCH(B23,'部品'!$A$13:$A$312,0)),"未登録の部品番号"))</f>
      </c>
      <c r="D23" s="9"/>
      <c r="E23" s="9"/>
      <c r="F23" s="9"/>
      <c r="G23" s="9"/>
      <c r="H23" s="9"/>
    </row>
    <row r="24" spans="1:8" x14ac:dyDescent="0.25">
      <c r="A24" s="15"/>
      <c r="B24" s="9"/>
      <c r="C24" s="10">
        <f>IF(B24="","",IFERROR(INDEX('部品'!$B$13:$B$312,MATCH(B24,'部品'!$A$13:$A$312,0)),"未登録の部品番号"))</f>
      </c>
      <c r="D24" s="9"/>
      <c r="E24" s="9"/>
      <c r="F24" s="9"/>
      <c r="G24" s="9"/>
      <c r="H24" s="9"/>
    </row>
    <row r="25" spans="1:8" x14ac:dyDescent="0.25">
      <c r="A25" s="15"/>
      <c r="B25" s="9"/>
      <c r="C25" s="10">
        <f>IF(B25="","",IFERROR(INDEX('部品'!$B$13:$B$312,MATCH(B25,'部品'!$A$13:$A$312,0)),"未登録の部品番号"))</f>
      </c>
      <c r="D25" s="9"/>
      <c r="E25" s="9"/>
      <c r="F25" s="9"/>
      <c r="G25" s="9"/>
      <c r="H25" s="9"/>
    </row>
    <row r="26" spans="1:8" x14ac:dyDescent="0.25">
      <c r="A26" s="15"/>
      <c r="B26" s="9"/>
      <c r="C26" s="10">
        <f>IF(B26="","",IFERROR(INDEX('部品'!$B$13:$B$312,MATCH(B26,'部品'!$A$13:$A$312,0)),"未登録の部品番号"))</f>
      </c>
      <c r="D26" s="9"/>
      <c r="E26" s="9"/>
      <c r="F26" s="9"/>
      <c r="G26" s="9"/>
      <c r="H26" s="9"/>
    </row>
    <row r="27" spans="1:8" x14ac:dyDescent="0.25">
      <c r="A27" s="15"/>
      <c r="B27" s="9"/>
      <c r="C27" s="10">
        <f>IF(B27="","",IFERROR(INDEX('部品'!$B$13:$B$312,MATCH(B27,'部品'!$A$13:$A$312,0)),"未登録の部品番号"))</f>
      </c>
      <c r="D27" s="9"/>
      <c r="E27" s="9"/>
      <c r="F27" s="9"/>
      <c r="G27" s="9"/>
      <c r="H27" s="9"/>
    </row>
    <row r="28" spans="1:8" x14ac:dyDescent="0.25">
      <c r="A28" s="15"/>
      <c r="B28" s="9"/>
      <c r="C28" s="10">
        <f>IF(B28="","",IFERROR(INDEX('部品'!$B$13:$B$312,MATCH(B28,'部品'!$A$13:$A$312,0)),"未登録の部品番号"))</f>
      </c>
      <c r="D28" s="9"/>
      <c r="E28" s="9"/>
      <c r="F28" s="9"/>
      <c r="G28" s="9"/>
      <c r="H28" s="9"/>
    </row>
    <row r="29" spans="1:8" x14ac:dyDescent="0.25">
      <c r="A29" s="15"/>
      <c r="B29" s="9"/>
      <c r="C29" s="10">
        <f>IF(B29="","",IFERROR(INDEX('部品'!$B$13:$B$312,MATCH(B29,'部品'!$A$13:$A$312,0)),"未登録の部品番号"))</f>
      </c>
      <c r="D29" s="9"/>
      <c r="E29" s="9"/>
      <c r="F29" s="9"/>
      <c r="G29" s="9"/>
      <c r="H29" s="9"/>
    </row>
    <row r="30" spans="1:8" x14ac:dyDescent="0.25">
      <c r="A30" s="15"/>
      <c r="B30" s="9"/>
      <c r="C30" s="10">
        <f>IF(B30="","",IFERROR(INDEX('部品'!$B$13:$B$312,MATCH(B30,'部品'!$A$13:$A$312,0)),"未登録の部品番号"))</f>
      </c>
      <c r="D30" s="9"/>
      <c r="E30" s="9"/>
      <c r="F30" s="9"/>
      <c r="G30" s="9"/>
      <c r="H30" s="9"/>
    </row>
    <row r="31" spans="1:8" x14ac:dyDescent="0.25">
      <c r="A31" s="15"/>
      <c r="B31" s="9"/>
      <c r="C31" s="10">
        <f>IF(B31="","",IFERROR(INDEX('部品'!$B$13:$B$312,MATCH(B31,'部品'!$A$13:$A$312,0)),"未登録の部品番号"))</f>
      </c>
      <c r="D31" s="9"/>
      <c r="E31" s="9"/>
      <c r="F31" s="9"/>
      <c r="G31" s="9"/>
      <c r="H31" s="9"/>
    </row>
    <row r="32" spans="1:8" x14ac:dyDescent="0.25">
      <c r="A32" s="15"/>
      <c r="B32" s="9"/>
      <c r="C32" s="10">
        <f>IF(B32="","",IFERROR(INDEX('部品'!$B$13:$B$312,MATCH(B32,'部品'!$A$13:$A$312,0)),"未登録の部品番号"))</f>
      </c>
      <c r="D32" s="9"/>
      <c r="E32" s="9"/>
      <c r="F32" s="9"/>
      <c r="G32" s="9"/>
      <c r="H32" s="9"/>
    </row>
    <row r="33" spans="1:8" x14ac:dyDescent="0.25">
      <c r="A33" s="15"/>
      <c r="B33" s="9"/>
      <c r="C33" s="10">
        <f>IF(B33="","",IFERROR(INDEX('部品'!$B$13:$B$312,MATCH(B33,'部品'!$A$13:$A$312,0)),"未登録の部品番号"))</f>
      </c>
      <c r="D33" s="9"/>
      <c r="E33" s="9"/>
      <c r="F33" s="9"/>
      <c r="G33" s="9"/>
      <c r="H33" s="9"/>
    </row>
    <row r="34" spans="1:8" x14ac:dyDescent="0.25">
      <c r="A34" s="15"/>
      <c r="B34" s="9"/>
      <c r="C34" s="10">
        <f>IF(B34="","",IFERROR(INDEX('部品'!$B$13:$B$312,MATCH(B34,'部品'!$A$13:$A$312,0)),"未登録の部品番号"))</f>
      </c>
      <c r="D34" s="9"/>
      <c r="E34" s="9"/>
      <c r="F34" s="9"/>
      <c r="G34" s="9"/>
      <c r="H34" s="9"/>
    </row>
    <row r="35" spans="1:8" x14ac:dyDescent="0.25">
      <c r="A35" s="15"/>
      <c r="B35" s="9"/>
      <c r="C35" s="10">
        <f>IF(B35="","",IFERROR(INDEX('部品'!$B$13:$B$312,MATCH(B35,'部品'!$A$13:$A$312,0)),"未登録の部品番号"))</f>
      </c>
      <c r="D35" s="9"/>
      <c r="E35" s="9"/>
      <c r="F35" s="9"/>
      <c r="G35" s="9"/>
      <c r="H35" s="9"/>
    </row>
    <row r="36" spans="1:8" x14ac:dyDescent="0.25">
      <c r="A36" s="15"/>
      <c r="B36" s="9"/>
      <c r="C36" s="10">
        <f>IF(B36="","",IFERROR(INDEX('部品'!$B$13:$B$312,MATCH(B36,'部品'!$A$13:$A$312,0)),"未登録の部品番号"))</f>
      </c>
      <c r="D36" s="9"/>
      <c r="E36" s="9"/>
      <c r="F36" s="9"/>
      <c r="G36" s="9"/>
      <c r="H36" s="9"/>
    </row>
    <row r="37" spans="1:8" x14ac:dyDescent="0.25">
      <c r="A37" s="15"/>
      <c r="B37" s="9"/>
      <c r="C37" s="10">
        <f>IF(B37="","",IFERROR(INDEX('部品'!$B$13:$B$312,MATCH(B37,'部品'!$A$13:$A$312,0)),"未登録の部品番号"))</f>
      </c>
      <c r="D37" s="9"/>
      <c r="E37" s="9"/>
      <c r="F37" s="9"/>
      <c r="G37" s="9"/>
      <c r="H37" s="9"/>
    </row>
    <row r="38" spans="1:8" x14ac:dyDescent="0.25">
      <c r="A38" s="15"/>
      <c r="B38" s="9"/>
      <c r="C38" s="10">
        <f>IF(B38="","",IFERROR(INDEX('部品'!$B$13:$B$312,MATCH(B38,'部品'!$A$13:$A$312,0)),"未登録の部品番号"))</f>
      </c>
      <c r="D38" s="9"/>
      <c r="E38" s="9"/>
      <c r="F38" s="9"/>
      <c r="G38" s="9"/>
      <c r="H38" s="9"/>
    </row>
    <row r="39" spans="1:8" x14ac:dyDescent="0.25">
      <c r="A39" s="15"/>
      <c r="B39" s="9"/>
      <c r="C39" s="10">
        <f>IF(B39="","",IFERROR(INDEX('部品'!$B$13:$B$312,MATCH(B39,'部品'!$A$13:$A$312,0)),"未登録の部品番号"))</f>
      </c>
      <c r="D39" s="9"/>
      <c r="E39" s="9"/>
      <c r="F39" s="9"/>
      <c r="G39" s="9"/>
      <c r="H39" s="9"/>
    </row>
    <row r="40" spans="1:8" x14ac:dyDescent="0.25">
      <c r="A40" s="15"/>
      <c r="B40" s="9"/>
      <c r="C40" s="10">
        <f>IF(B40="","",IFERROR(INDEX('部品'!$B$13:$B$312,MATCH(B40,'部品'!$A$13:$A$312,0)),"未登録の部品番号"))</f>
      </c>
      <c r="D40" s="9"/>
      <c r="E40" s="9"/>
      <c r="F40" s="9"/>
      <c r="G40" s="9"/>
      <c r="H40" s="9"/>
    </row>
    <row r="41" spans="1:8" x14ac:dyDescent="0.25">
      <c r="A41" s="15"/>
      <c r="B41" s="9"/>
      <c r="C41" s="10">
        <f>IF(B41="","",IFERROR(INDEX('部品'!$B$13:$B$312,MATCH(B41,'部品'!$A$13:$A$312,0)),"未登録の部品番号"))</f>
      </c>
      <c r="D41" s="9"/>
      <c r="E41" s="9"/>
      <c r="F41" s="9"/>
      <c r="G41" s="9"/>
      <c r="H41" s="9"/>
    </row>
    <row r="42" spans="1:8" x14ac:dyDescent="0.25">
      <c r="A42" s="15"/>
      <c r="B42" s="9"/>
      <c r="C42" s="10">
        <f>IF(B42="","",IFERROR(INDEX('部品'!$B$13:$B$312,MATCH(B42,'部品'!$A$13:$A$312,0)),"未登録の部品番号"))</f>
      </c>
      <c r="D42" s="9"/>
      <c r="E42" s="9"/>
      <c r="F42" s="9"/>
      <c r="G42" s="9"/>
      <c r="H42" s="9"/>
    </row>
    <row r="43" spans="1:8" x14ac:dyDescent="0.25">
      <c r="A43" s="15"/>
      <c r="B43" s="9"/>
      <c r="C43" s="10">
        <f>IF(B43="","",IFERROR(INDEX('部品'!$B$13:$B$312,MATCH(B43,'部品'!$A$13:$A$312,0)),"未登録の部品番号"))</f>
      </c>
      <c r="D43" s="9"/>
      <c r="E43" s="9"/>
      <c r="F43" s="9"/>
      <c r="G43" s="9"/>
      <c r="H43" s="9"/>
    </row>
    <row r="44" spans="1:8" x14ac:dyDescent="0.25">
      <c r="A44" s="15"/>
      <c r="B44" s="9"/>
      <c r="C44" s="10">
        <f>IF(B44="","",IFERROR(INDEX('部品'!$B$13:$B$312,MATCH(B44,'部品'!$A$13:$A$312,0)),"未登録の部品番号"))</f>
      </c>
      <c r="D44" s="9"/>
      <c r="E44" s="9"/>
      <c r="F44" s="9"/>
      <c r="G44" s="9"/>
      <c r="H44" s="9"/>
    </row>
    <row r="45" spans="1:8" x14ac:dyDescent="0.25">
      <c r="A45" s="15"/>
      <c r="B45" s="9"/>
      <c r="C45" s="10">
        <f>IF(B45="","",IFERROR(INDEX('部品'!$B$13:$B$312,MATCH(B45,'部品'!$A$13:$A$312,0)),"未登録の部品番号"))</f>
      </c>
      <c r="D45" s="9"/>
      <c r="E45" s="9"/>
      <c r="F45" s="9"/>
      <c r="G45" s="9"/>
      <c r="H45" s="9"/>
    </row>
    <row r="46" spans="1:8" x14ac:dyDescent="0.25">
      <c r="A46" s="15"/>
      <c r="B46" s="9"/>
      <c r="C46" s="10">
        <f>IF(B46="","",IFERROR(INDEX('部品'!$B$13:$B$312,MATCH(B46,'部品'!$A$13:$A$312,0)),"未登録の部品番号"))</f>
      </c>
      <c r="D46" s="9"/>
      <c r="E46" s="9"/>
      <c r="F46" s="9"/>
      <c r="G46" s="9"/>
      <c r="H46" s="9"/>
    </row>
    <row r="47" spans="1:8" x14ac:dyDescent="0.25">
      <c r="A47" s="15"/>
      <c r="B47" s="9"/>
      <c r="C47" s="10">
        <f>IF(B47="","",IFERROR(INDEX('部品'!$B$13:$B$312,MATCH(B47,'部品'!$A$13:$A$312,0)),"未登録の部品番号"))</f>
      </c>
      <c r="D47" s="9"/>
      <c r="E47" s="9"/>
      <c r="F47" s="9"/>
      <c r="G47" s="9"/>
      <c r="H47" s="9"/>
    </row>
    <row r="48" spans="1:8" x14ac:dyDescent="0.25">
      <c r="A48" s="15"/>
      <c r="B48" s="9"/>
      <c r="C48" s="10">
        <f>IF(B48="","",IFERROR(INDEX('部品'!$B$13:$B$312,MATCH(B48,'部品'!$A$13:$A$312,0)),"未登録の部品番号"))</f>
      </c>
      <c r="D48" s="9"/>
      <c r="E48" s="9"/>
      <c r="F48" s="9"/>
      <c r="G48" s="9"/>
      <c r="H48" s="9"/>
    </row>
    <row r="49" spans="1:8" x14ac:dyDescent="0.25">
      <c r="A49" s="15"/>
      <c r="B49" s="9"/>
      <c r="C49" s="10">
        <f>IF(B49="","",IFERROR(INDEX('部品'!$B$13:$B$312,MATCH(B49,'部品'!$A$13:$A$312,0)),"未登録の部品番号"))</f>
      </c>
      <c r="D49" s="9"/>
      <c r="E49" s="9"/>
      <c r="F49" s="9"/>
      <c r="G49" s="9"/>
      <c r="H49" s="9"/>
    </row>
    <row r="50" spans="1:8" x14ac:dyDescent="0.25">
      <c r="A50" s="15"/>
      <c r="B50" s="9"/>
      <c r="C50" s="10">
        <f>IF(B50="","",IFERROR(INDEX('部品'!$B$13:$B$312,MATCH(B50,'部品'!$A$13:$A$312,0)),"未登録の部品番号"))</f>
      </c>
      <c r="D50" s="9"/>
      <c r="E50" s="9"/>
      <c r="F50" s="9"/>
      <c r="G50" s="9"/>
      <c r="H50" s="9"/>
    </row>
    <row r="51" spans="1:8" x14ac:dyDescent="0.25">
      <c r="A51" s="15"/>
      <c r="B51" s="9"/>
      <c r="C51" s="10">
        <f>IF(B51="","",IFERROR(INDEX('部品'!$B$13:$B$312,MATCH(B51,'部品'!$A$13:$A$312,0)),"未登録の部品番号"))</f>
      </c>
      <c r="D51" s="9"/>
      <c r="E51" s="9"/>
      <c r="F51" s="9"/>
      <c r="G51" s="9"/>
      <c r="H51" s="9"/>
    </row>
    <row r="52" spans="1:8" x14ac:dyDescent="0.25">
      <c r="A52" s="15"/>
      <c r="B52" s="9"/>
      <c r="C52" s="10">
        <f>IF(B52="","",IFERROR(INDEX('部品'!$B$13:$B$312,MATCH(B52,'部品'!$A$13:$A$312,0)),"未登録の部品番号"))</f>
      </c>
      <c r="D52" s="9"/>
      <c r="E52" s="9"/>
      <c r="F52" s="9"/>
      <c r="G52" s="9"/>
      <c r="H52" s="9"/>
    </row>
    <row r="53" spans="1:8" x14ac:dyDescent="0.25">
      <c r="A53" s="15"/>
      <c r="B53" s="9"/>
      <c r="C53" s="10">
        <f>IF(B53="","",IFERROR(INDEX('部品'!$B$13:$B$312,MATCH(B53,'部品'!$A$13:$A$312,0)),"未登録の部品番号"))</f>
      </c>
      <c r="D53" s="9"/>
      <c r="E53" s="9"/>
      <c r="F53" s="9"/>
      <c r="G53" s="9"/>
      <c r="H53" s="9"/>
    </row>
    <row r="54" spans="1:8" x14ac:dyDescent="0.25">
      <c r="A54" s="15"/>
      <c r="B54" s="9"/>
      <c r="C54" s="10">
        <f>IF(B54="","",IFERROR(INDEX('部品'!$B$13:$B$312,MATCH(B54,'部品'!$A$13:$A$312,0)),"未登録の部品番号"))</f>
      </c>
      <c r="D54" s="9"/>
      <c r="E54" s="9"/>
      <c r="F54" s="9"/>
      <c r="G54" s="9"/>
      <c r="H54" s="9"/>
    </row>
    <row r="55" spans="1:8" x14ac:dyDescent="0.25">
      <c r="A55" s="15"/>
      <c r="B55" s="9"/>
      <c r="C55" s="10">
        <f>IF(B55="","",IFERROR(INDEX('部品'!$B$13:$B$312,MATCH(B55,'部品'!$A$13:$A$312,0)),"未登録の部品番号"))</f>
      </c>
      <c r="D55" s="9"/>
      <c r="E55" s="9"/>
      <c r="F55" s="9"/>
      <c r="G55" s="9"/>
      <c r="H55" s="9"/>
    </row>
    <row r="56" spans="1:8" x14ac:dyDescent="0.25">
      <c r="A56" s="15"/>
      <c r="B56" s="9"/>
      <c r="C56" s="10">
        <f>IF(B56="","",IFERROR(INDEX('部品'!$B$13:$B$312,MATCH(B56,'部品'!$A$13:$A$312,0)),"未登録の部品番号"))</f>
      </c>
      <c r="D56" s="9"/>
      <c r="E56" s="9"/>
      <c r="F56" s="9"/>
      <c r="G56" s="9"/>
      <c r="H56" s="9"/>
    </row>
    <row r="57" spans="1:8" x14ac:dyDescent="0.25">
      <c r="A57" s="15"/>
      <c r="B57" s="9"/>
      <c r="C57" s="10">
        <f>IF(B57="","",IFERROR(INDEX('部品'!$B$13:$B$312,MATCH(B57,'部品'!$A$13:$A$312,0)),"未登録の部品番号"))</f>
      </c>
      <c r="D57" s="9"/>
      <c r="E57" s="9"/>
      <c r="F57" s="9"/>
      <c r="G57" s="9"/>
      <c r="H57" s="9"/>
    </row>
    <row r="58" spans="1:8" x14ac:dyDescent="0.25">
      <c r="A58" s="15"/>
      <c r="B58" s="9"/>
      <c r="C58" s="10">
        <f>IF(B58="","",IFERROR(INDEX('部品'!$B$13:$B$312,MATCH(B58,'部品'!$A$13:$A$312,0)),"未登録の部品番号"))</f>
      </c>
      <c r="D58" s="9"/>
      <c r="E58" s="9"/>
      <c r="F58" s="9"/>
      <c r="G58" s="9"/>
      <c r="H58" s="9"/>
    </row>
    <row r="59" spans="1:8" x14ac:dyDescent="0.25">
      <c r="A59" s="15"/>
      <c r="B59" s="9"/>
      <c r="C59" s="10">
        <f>IF(B59="","",IFERROR(INDEX('部品'!$B$13:$B$312,MATCH(B59,'部品'!$A$13:$A$312,0)),"未登録の部品番号"))</f>
      </c>
      <c r="D59" s="9"/>
      <c r="E59" s="9"/>
      <c r="F59" s="9"/>
      <c r="G59" s="9"/>
      <c r="H59" s="9"/>
    </row>
    <row r="60" spans="1:8" x14ac:dyDescent="0.25">
      <c r="A60" s="15"/>
      <c r="B60" s="9"/>
      <c r="C60" s="10">
        <f>IF(B60="","",IFERROR(INDEX('部品'!$B$13:$B$312,MATCH(B60,'部品'!$A$13:$A$312,0)),"未登録の部品番号"))</f>
      </c>
      <c r="D60" s="9"/>
      <c r="E60" s="9"/>
      <c r="F60" s="9"/>
      <c r="G60" s="9"/>
      <c r="H60" s="9"/>
    </row>
    <row r="61" spans="1:8" x14ac:dyDescent="0.25">
      <c r="A61" s="15"/>
      <c r="B61" s="9"/>
      <c r="C61" s="10">
        <f>IF(B61="","",IFERROR(INDEX('部品'!$B$13:$B$312,MATCH(B61,'部品'!$A$13:$A$312,0)),"未登録の部品番号"))</f>
      </c>
      <c r="D61" s="9"/>
      <c r="E61" s="9"/>
      <c r="F61" s="9"/>
      <c r="G61" s="9"/>
      <c r="H61" s="9"/>
    </row>
    <row r="62" spans="1:8" x14ac:dyDescent="0.25">
      <c r="A62" s="15"/>
      <c r="B62" s="9"/>
      <c r="C62" s="10">
        <f>IF(B62="","",IFERROR(INDEX('部品'!$B$13:$B$312,MATCH(B62,'部品'!$A$13:$A$312,0)),"未登録の部品番号"))</f>
      </c>
      <c r="D62" s="9"/>
      <c r="E62" s="9"/>
      <c r="F62" s="9"/>
      <c r="G62" s="9"/>
      <c r="H62" s="9"/>
    </row>
    <row r="63" spans="1:8" x14ac:dyDescent="0.25">
      <c r="A63" s="15"/>
      <c r="B63" s="9"/>
      <c r="C63" s="10">
        <f>IF(B63="","",IFERROR(INDEX('部品'!$B$13:$B$312,MATCH(B63,'部品'!$A$13:$A$312,0)),"未登録の部品番号"))</f>
      </c>
      <c r="D63" s="9"/>
      <c r="E63" s="9"/>
      <c r="F63" s="9"/>
      <c r="G63" s="9"/>
      <c r="H63" s="9"/>
    </row>
    <row r="64" spans="1:8" x14ac:dyDescent="0.25">
      <c r="A64" s="15"/>
      <c r="B64" s="9"/>
      <c r="C64" s="10">
        <f>IF(B64="","",IFERROR(INDEX('部品'!$B$13:$B$312,MATCH(B64,'部品'!$A$13:$A$312,0)),"未登録の部品番号"))</f>
      </c>
      <c r="D64" s="9"/>
      <c r="E64" s="9"/>
      <c r="F64" s="9"/>
      <c r="G64" s="9"/>
      <c r="H64" s="9"/>
    </row>
    <row r="65" spans="1:8" x14ac:dyDescent="0.25">
      <c r="A65" s="15"/>
      <c r="B65" s="9"/>
      <c r="C65" s="10">
        <f>IF(B65="","",IFERROR(INDEX('部品'!$B$13:$B$312,MATCH(B65,'部品'!$A$13:$A$312,0)),"未登録の部品番号"))</f>
      </c>
      <c r="D65" s="9"/>
      <c r="E65" s="9"/>
      <c r="F65" s="9"/>
      <c r="G65" s="9"/>
      <c r="H65" s="9"/>
    </row>
    <row r="66" spans="1:8" x14ac:dyDescent="0.25">
      <c r="A66" s="15"/>
      <c r="B66" s="9"/>
      <c r="C66" s="10">
        <f>IF(B66="","",IFERROR(INDEX('部品'!$B$13:$B$312,MATCH(B66,'部品'!$A$13:$A$312,0)),"未登録の部品番号"))</f>
      </c>
      <c r="D66" s="9"/>
      <c r="E66" s="9"/>
      <c r="F66" s="9"/>
      <c r="G66" s="9"/>
      <c r="H66" s="9"/>
    </row>
    <row r="67" spans="1:8" x14ac:dyDescent="0.25">
      <c r="A67" s="15"/>
      <c r="B67" s="9"/>
      <c r="C67" s="10">
        <f>IF(B67="","",IFERROR(INDEX('部品'!$B$13:$B$312,MATCH(B67,'部品'!$A$13:$A$312,0)),"未登録の部品番号"))</f>
      </c>
      <c r="D67" s="9"/>
      <c r="E67" s="9"/>
      <c r="F67" s="9"/>
      <c r="G67" s="9"/>
      <c r="H67" s="9"/>
    </row>
    <row r="68" spans="1:8" x14ac:dyDescent="0.25">
      <c r="A68" s="15"/>
      <c r="B68" s="9"/>
      <c r="C68" s="10">
        <f>IF(B68="","",IFERROR(INDEX('部品'!$B$13:$B$312,MATCH(B68,'部品'!$A$13:$A$312,0)),"未登録の部品番号"))</f>
      </c>
      <c r="D68" s="9"/>
      <c r="E68" s="9"/>
      <c r="F68" s="9"/>
      <c r="G68" s="9"/>
      <c r="H68" s="9"/>
    </row>
    <row r="69" spans="1:8" x14ac:dyDescent="0.25">
      <c r="A69" s="15"/>
      <c r="B69" s="9"/>
      <c r="C69" s="10">
        <f>IF(B69="","",IFERROR(INDEX('部品'!$B$13:$B$312,MATCH(B69,'部品'!$A$13:$A$312,0)),"未登録の部品番号"))</f>
      </c>
      <c r="D69" s="9"/>
      <c r="E69" s="9"/>
      <c r="F69" s="9"/>
      <c r="G69" s="9"/>
      <c r="H69" s="9"/>
    </row>
    <row r="70" spans="1:8" x14ac:dyDescent="0.25">
      <c r="A70" s="15"/>
      <c r="B70" s="9"/>
      <c r="C70" s="10">
        <f>IF(B70="","",IFERROR(INDEX('部品'!$B$13:$B$312,MATCH(B70,'部品'!$A$13:$A$312,0)),"未登録の部品番号"))</f>
      </c>
      <c r="D70" s="9"/>
      <c r="E70" s="9"/>
      <c r="F70" s="9"/>
      <c r="G70" s="9"/>
      <c r="H70" s="9"/>
    </row>
    <row r="71" spans="1:8" x14ac:dyDescent="0.25">
      <c r="A71" s="15"/>
      <c r="B71" s="9"/>
      <c r="C71" s="10">
        <f>IF(B71="","",IFERROR(INDEX('部品'!$B$13:$B$312,MATCH(B71,'部品'!$A$13:$A$312,0)),"未登録の部品番号"))</f>
      </c>
      <c r="D71" s="9"/>
      <c r="E71" s="9"/>
      <c r="F71" s="9"/>
      <c r="G71" s="9"/>
      <c r="H71" s="9"/>
    </row>
    <row r="72" spans="1:8" x14ac:dyDescent="0.25">
      <c r="A72" s="15"/>
      <c r="B72" s="9"/>
      <c r="C72" s="10">
        <f>IF(B72="","",IFERROR(INDEX('部品'!$B$13:$B$312,MATCH(B72,'部品'!$A$13:$A$312,0)),"未登録の部品番号"))</f>
      </c>
      <c r="D72" s="9"/>
      <c r="E72" s="9"/>
      <c r="F72" s="9"/>
      <c r="G72" s="9"/>
      <c r="H72" s="9"/>
    </row>
    <row r="73" spans="1:8" x14ac:dyDescent="0.25">
      <c r="A73" s="15"/>
      <c r="B73" s="9"/>
      <c r="C73" s="10">
        <f>IF(B73="","",IFERROR(INDEX('部品'!$B$13:$B$312,MATCH(B73,'部品'!$A$13:$A$312,0)),"未登録の部品番号"))</f>
      </c>
      <c r="D73" s="9"/>
      <c r="E73" s="9"/>
      <c r="F73" s="9"/>
      <c r="G73" s="9"/>
      <c r="H73" s="9"/>
    </row>
    <row r="74" spans="1:8" x14ac:dyDescent="0.25">
      <c r="A74" s="15"/>
      <c r="B74" s="9"/>
      <c r="C74" s="10">
        <f>IF(B74="","",IFERROR(INDEX('部品'!$B$13:$B$312,MATCH(B74,'部品'!$A$13:$A$312,0)),"未登録の部品番号"))</f>
      </c>
      <c r="D74" s="9"/>
      <c r="E74" s="9"/>
      <c r="F74" s="9"/>
      <c r="G74" s="9"/>
      <c r="H74" s="9"/>
    </row>
    <row r="75" spans="1:8" x14ac:dyDescent="0.25">
      <c r="A75" s="15"/>
      <c r="B75" s="9"/>
      <c r="C75" s="10">
        <f>IF(B75="","",IFERROR(INDEX('部品'!$B$13:$B$312,MATCH(B75,'部品'!$A$13:$A$312,0)),"未登録の部品番号"))</f>
      </c>
      <c r="D75" s="9"/>
      <c r="E75" s="9"/>
      <c r="F75" s="9"/>
      <c r="G75" s="9"/>
      <c r="H75" s="9"/>
    </row>
    <row r="76" spans="1:8" x14ac:dyDescent="0.25">
      <c r="A76" s="15"/>
      <c r="B76" s="9"/>
      <c r="C76" s="10">
        <f>IF(B76="","",IFERROR(INDEX('部品'!$B$13:$B$312,MATCH(B76,'部品'!$A$13:$A$312,0)),"未登録の部品番号"))</f>
      </c>
      <c r="D76" s="9"/>
      <c r="E76" s="9"/>
      <c r="F76" s="9"/>
      <c r="G76" s="9"/>
      <c r="H76" s="9"/>
    </row>
    <row r="77" spans="1:8" x14ac:dyDescent="0.25">
      <c r="A77" s="15"/>
      <c r="B77" s="9"/>
      <c r="C77" s="10">
        <f>IF(B77="","",IFERROR(INDEX('部品'!$B$13:$B$312,MATCH(B77,'部品'!$A$13:$A$312,0)),"未登録の部品番号"))</f>
      </c>
      <c r="D77" s="9"/>
      <c r="E77" s="9"/>
      <c r="F77" s="9"/>
      <c r="G77" s="9"/>
      <c r="H77" s="9"/>
    </row>
    <row r="78" spans="1:8" x14ac:dyDescent="0.25">
      <c r="A78" s="15"/>
      <c r="B78" s="9"/>
      <c r="C78" s="10">
        <f>IF(B78="","",IFERROR(INDEX('部品'!$B$13:$B$312,MATCH(B78,'部品'!$A$13:$A$312,0)),"未登録の部品番号"))</f>
      </c>
      <c r="D78" s="9"/>
      <c r="E78" s="9"/>
      <c r="F78" s="9"/>
      <c r="G78" s="9"/>
      <c r="H78" s="9"/>
    </row>
    <row r="79" spans="1:8" x14ac:dyDescent="0.25">
      <c r="A79" s="15"/>
      <c r="B79" s="9"/>
      <c r="C79" s="10">
        <f>IF(B79="","",IFERROR(INDEX('部品'!$B$13:$B$312,MATCH(B79,'部品'!$A$13:$A$312,0)),"未登録の部品番号"))</f>
      </c>
      <c r="D79" s="9"/>
      <c r="E79" s="9"/>
      <c r="F79" s="9"/>
      <c r="G79" s="9"/>
      <c r="H79" s="9"/>
    </row>
    <row r="80" spans="1:8" x14ac:dyDescent="0.25">
      <c r="A80" s="15"/>
      <c r="B80" s="9"/>
      <c r="C80" s="10">
        <f>IF(B80="","",IFERROR(INDEX('部品'!$B$13:$B$312,MATCH(B80,'部品'!$A$13:$A$312,0)),"未登録の部品番号"))</f>
      </c>
      <c r="D80" s="9"/>
      <c r="E80" s="9"/>
      <c r="F80" s="9"/>
      <c r="G80" s="9"/>
      <c r="H80" s="9"/>
    </row>
    <row r="81" spans="1:8" x14ac:dyDescent="0.25">
      <c r="A81" s="15"/>
      <c r="B81" s="9"/>
      <c r="C81" s="10">
        <f>IF(B81="","",IFERROR(INDEX('部品'!$B$13:$B$312,MATCH(B81,'部品'!$A$13:$A$312,0)),"未登録の部品番号"))</f>
      </c>
      <c r="D81" s="9"/>
      <c r="E81" s="9"/>
      <c r="F81" s="9"/>
      <c r="G81" s="9"/>
      <c r="H81" s="9"/>
    </row>
    <row r="82" spans="1:8" x14ac:dyDescent="0.25">
      <c r="A82" s="15"/>
      <c r="B82" s="9"/>
      <c r="C82" s="10">
        <f>IF(B82="","",IFERROR(INDEX('部品'!$B$13:$B$312,MATCH(B82,'部品'!$A$13:$A$312,0)),"未登録の部品番号"))</f>
      </c>
      <c r="D82" s="9"/>
      <c r="E82" s="9"/>
      <c r="F82" s="9"/>
      <c r="G82" s="9"/>
      <c r="H82" s="9"/>
    </row>
    <row r="83" spans="1:8" x14ac:dyDescent="0.25">
      <c r="A83" s="15"/>
      <c r="B83" s="9"/>
      <c r="C83" s="10">
        <f>IF(B83="","",IFERROR(INDEX('部品'!$B$13:$B$312,MATCH(B83,'部品'!$A$13:$A$312,0)),"未登録の部品番号"))</f>
      </c>
      <c r="D83" s="9"/>
      <c r="E83" s="9"/>
      <c r="F83" s="9"/>
      <c r="G83" s="9"/>
      <c r="H83" s="9"/>
    </row>
    <row r="84" spans="1:8" x14ac:dyDescent="0.25">
      <c r="A84" s="15"/>
      <c r="B84" s="9"/>
      <c r="C84" s="10">
        <f>IF(B84="","",IFERROR(INDEX('部品'!$B$13:$B$312,MATCH(B84,'部品'!$A$13:$A$312,0)),"未登録の部品番号"))</f>
      </c>
      <c r="D84" s="9"/>
      <c r="E84" s="9"/>
      <c r="F84" s="9"/>
      <c r="G84" s="9"/>
      <c r="H84" s="9"/>
    </row>
    <row r="85" spans="1:8" x14ac:dyDescent="0.25">
      <c r="A85" s="15"/>
      <c r="B85" s="9"/>
      <c r="C85" s="10">
        <f>IF(B85="","",IFERROR(INDEX('部品'!$B$13:$B$312,MATCH(B85,'部品'!$A$13:$A$312,0)),"未登録の部品番号"))</f>
      </c>
      <c r="D85" s="9"/>
      <c r="E85" s="9"/>
      <c r="F85" s="9"/>
      <c r="G85" s="9"/>
      <c r="H85" s="9"/>
    </row>
    <row r="86" spans="1:8" x14ac:dyDescent="0.25">
      <c r="A86" s="15"/>
      <c r="B86" s="9"/>
      <c r="C86" s="10">
        <f>IF(B86="","",IFERROR(INDEX('部品'!$B$13:$B$312,MATCH(B86,'部品'!$A$13:$A$312,0)),"未登録の部品番号"))</f>
      </c>
      <c r="D86" s="9"/>
      <c r="E86" s="9"/>
      <c r="F86" s="9"/>
      <c r="G86" s="9"/>
      <c r="H86" s="9"/>
    </row>
    <row r="87" spans="1:8" x14ac:dyDescent="0.25">
      <c r="A87" s="15"/>
      <c r="B87" s="9"/>
      <c r="C87" s="10">
        <f>IF(B87="","",IFERROR(INDEX('部品'!$B$13:$B$312,MATCH(B87,'部品'!$A$13:$A$312,0)),"未登録の部品番号"))</f>
      </c>
      <c r="D87" s="9"/>
      <c r="E87" s="9"/>
      <c r="F87" s="9"/>
      <c r="G87" s="9"/>
      <c r="H87" s="9"/>
    </row>
    <row r="88" spans="1:8" x14ac:dyDescent="0.25">
      <c r="A88" s="15"/>
      <c r="B88" s="9"/>
      <c r="C88" s="10">
        <f>IF(B88="","",IFERROR(INDEX('部品'!$B$13:$B$312,MATCH(B88,'部品'!$A$13:$A$312,0)),"未登録の部品番号"))</f>
      </c>
      <c r="D88" s="9"/>
      <c r="E88" s="9"/>
      <c r="F88" s="9"/>
      <c r="G88" s="9"/>
      <c r="H88" s="9"/>
    </row>
    <row r="89" spans="1:8" x14ac:dyDescent="0.25">
      <c r="A89" s="15"/>
      <c r="B89" s="9"/>
      <c r="C89" s="10">
        <f>IF(B89="","",IFERROR(INDEX('部品'!$B$13:$B$312,MATCH(B89,'部品'!$A$13:$A$312,0)),"未登録の部品番号"))</f>
      </c>
      <c r="D89" s="9"/>
      <c r="E89" s="9"/>
      <c r="F89" s="9"/>
      <c r="G89" s="9"/>
      <c r="H89" s="9"/>
    </row>
    <row r="90" spans="1:8" x14ac:dyDescent="0.25">
      <c r="A90" s="15"/>
      <c r="B90" s="9"/>
      <c r="C90" s="10">
        <f>IF(B90="","",IFERROR(INDEX('部品'!$B$13:$B$312,MATCH(B90,'部品'!$A$13:$A$312,0)),"未登録の部品番号"))</f>
      </c>
      <c r="D90" s="9"/>
      <c r="E90" s="9"/>
      <c r="F90" s="9"/>
      <c r="G90" s="9"/>
      <c r="H90" s="9"/>
    </row>
    <row r="91" spans="1:8" x14ac:dyDescent="0.25">
      <c r="A91" s="15"/>
      <c r="B91" s="9"/>
      <c r="C91" s="10">
        <f>IF(B91="","",IFERROR(INDEX('部品'!$B$13:$B$312,MATCH(B91,'部品'!$A$13:$A$312,0)),"未登録の部品番号"))</f>
      </c>
      <c r="D91" s="9"/>
      <c r="E91" s="9"/>
      <c r="F91" s="9"/>
      <c r="G91" s="9"/>
      <c r="H91" s="9"/>
    </row>
    <row r="92" spans="1:8" x14ac:dyDescent="0.25">
      <c r="A92" s="15"/>
      <c r="B92" s="9"/>
      <c r="C92" s="10">
        <f>IF(B92="","",IFERROR(INDEX('部品'!$B$13:$B$312,MATCH(B92,'部品'!$A$13:$A$312,0)),"未登録の部品番号"))</f>
      </c>
      <c r="D92" s="9"/>
      <c r="E92" s="9"/>
      <c r="F92" s="9"/>
      <c r="G92" s="9"/>
      <c r="H92" s="9"/>
    </row>
    <row r="93" spans="1:8" x14ac:dyDescent="0.25">
      <c r="A93" s="15"/>
      <c r="B93" s="9"/>
      <c r="C93" s="10">
        <f>IF(B93="","",IFERROR(INDEX('部品'!$B$13:$B$312,MATCH(B93,'部品'!$A$13:$A$312,0)),"未登録の部品番号"))</f>
      </c>
      <c r="D93" s="9"/>
      <c r="E93" s="9"/>
      <c r="F93" s="9"/>
      <c r="G93" s="9"/>
      <c r="H93" s="9"/>
    </row>
    <row r="94" spans="1:8" x14ac:dyDescent="0.25">
      <c r="A94" s="15"/>
      <c r="B94" s="9"/>
      <c r="C94" s="10">
        <f>IF(B94="","",IFERROR(INDEX('部品'!$B$13:$B$312,MATCH(B94,'部品'!$A$13:$A$312,0)),"未登録の部品番号"))</f>
      </c>
      <c r="D94" s="9"/>
      <c r="E94" s="9"/>
      <c r="F94" s="9"/>
      <c r="G94" s="9"/>
      <c r="H94" s="9"/>
    </row>
    <row r="95" spans="1:8" x14ac:dyDescent="0.25">
      <c r="A95" s="15"/>
      <c r="B95" s="9"/>
      <c r="C95" s="10">
        <f>IF(B95="","",IFERROR(INDEX('部品'!$B$13:$B$312,MATCH(B95,'部品'!$A$13:$A$312,0)),"未登録の部品番号"))</f>
      </c>
      <c r="D95" s="9"/>
      <c r="E95" s="9"/>
      <c r="F95" s="9"/>
      <c r="G95" s="9"/>
      <c r="H95" s="9"/>
    </row>
    <row r="96" spans="1:8" x14ac:dyDescent="0.25">
      <c r="A96" s="15"/>
      <c r="B96" s="9"/>
      <c r="C96" s="10">
        <f>IF(B96="","",IFERROR(INDEX('部品'!$B$13:$B$312,MATCH(B96,'部品'!$A$13:$A$312,0)),"未登録の部品番号"))</f>
      </c>
      <c r="D96" s="9"/>
      <c r="E96" s="9"/>
      <c r="F96" s="9"/>
      <c r="G96" s="9"/>
      <c r="H96" s="9"/>
    </row>
    <row r="97" spans="1:8" x14ac:dyDescent="0.25">
      <c r="A97" s="15"/>
      <c r="B97" s="9"/>
      <c r="C97" s="10">
        <f>IF(B97="","",IFERROR(INDEX('部品'!$B$13:$B$312,MATCH(B97,'部品'!$A$13:$A$312,0)),"未登録の部品番号"))</f>
      </c>
      <c r="D97" s="9"/>
      <c r="E97" s="9"/>
      <c r="F97" s="9"/>
      <c r="G97" s="9"/>
      <c r="H97" s="9"/>
    </row>
    <row r="98" spans="1:8" x14ac:dyDescent="0.25">
      <c r="A98" s="15"/>
      <c r="B98" s="9"/>
      <c r="C98" s="10">
        <f>IF(B98="","",IFERROR(INDEX('部品'!$B$13:$B$312,MATCH(B98,'部品'!$A$13:$A$312,0)),"未登録の部品番号"))</f>
      </c>
      <c r="D98" s="9"/>
      <c r="E98" s="9"/>
      <c r="F98" s="9"/>
      <c r="G98" s="9"/>
      <c r="H98" s="9"/>
    </row>
    <row r="99" spans="1:8" x14ac:dyDescent="0.25">
      <c r="A99" s="15"/>
      <c r="B99" s="9"/>
      <c r="C99" s="10">
        <f>IF(B99="","",IFERROR(INDEX('部品'!$B$13:$B$312,MATCH(B99,'部品'!$A$13:$A$312,0)),"未登録の部品番号"))</f>
      </c>
      <c r="D99" s="9"/>
      <c r="E99" s="9"/>
      <c r="F99" s="9"/>
      <c r="G99" s="9"/>
      <c r="H99" s="9"/>
    </row>
    <row r="100" spans="1:8" x14ac:dyDescent="0.25">
      <c r="A100" s="15"/>
      <c r="B100" s="9"/>
      <c r="C100" s="10">
        <f>IF(B100="","",IFERROR(INDEX('部品'!$B$13:$B$312,MATCH(B100,'部品'!$A$13:$A$312,0)),"未登録の部品番号"))</f>
      </c>
      <c r="D100" s="9"/>
      <c r="E100" s="9"/>
      <c r="F100" s="9"/>
      <c r="G100" s="9"/>
      <c r="H100" s="9"/>
    </row>
    <row r="101" spans="1:8" x14ac:dyDescent="0.25">
      <c r="A101" s="15"/>
      <c r="B101" s="9"/>
      <c r="C101" s="10">
        <f>IF(B101="","",IFERROR(INDEX('部品'!$B$13:$B$312,MATCH(B101,'部品'!$A$13:$A$312,0)),"未登録の部品番号"))</f>
      </c>
      <c r="D101" s="9"/>
      <c r="E101" s="9"/>
      <c r="F101" s="9"/>
      <c r="G101" s="9"/>
      <c r="H101" s="9"/>
    </row>
    <row r="102" spans="1:8" x14ac:dyDescent="0.25">
      <c r="A102" s="15"/>
      <c r="B102" s="9"/>
      <c r="C102" s="10">
        <f>IF(B102="","",IFERROR(INDEX('部品'!$B$13:$B$312,MATCH(B102,'部品'!$A$13:$A$312,0)),"未登録の部品番号"))</f>
      </c>
      <c r="D102" s="9"/>
      <c r="E102" s="9"/>
      <c r="F102" s="9"/>
      <c r="G102" s="9"/>
      <c r="H102" s="9"/>
    </row>
    <row r="103" spans="1:8" x14ac:dyDescent="0.25">
      <c r="A103" s="15"/>
      <c r="B103" s="9"/>
      <c r="C103" s="10">
        <f>IF(B103="","",IFERROR(INDEX('部品'!$B$13:$B$312,MATCH(B103,'部品'!$A$13:$A$312,0)),"未登録の部品番号"))</f>
      </c>
      <c r="D103" s="9"/>
      <c r="E103" s="9"/>
      <c r="F103" s="9"/>
      <c r="G103" s="9"/>
      <c r="H103" s="9"/>
    </row>
    <row r="104" spans="1:8" x14ac:dyDescent="0.25">
      <c r="A104" s="15"/>
      <c r="B104" s="9"/>
      <c r="C104" s="10">
        <f>IF(B104="","",IFERROR(INDEX('部品'!$B$13:$B$312,MATCH(B104,'部品'!$A$13:$A$312,0)),"未登録の部品番号"))</f>
      </c>
      <c r="D104" s="9"/>
      <c r="E104" s="9"/>
      <c r="F104" s="9"/>
      <c r="G104" s="9"/>
      <c r="H104" s="9"/>
    </row>
    <row r="105" spans="1:8" x14ac:dyDescent="0.25">
      <c r="A105" s="15"/>
      <c r="B105" s="9"/>
      <c r="C105" s="10">
        <f>IF(B105="","",IFERROR(INDEX('部品'!$B$13:$B$312,MATCH(B105,'部品'!$A$13:$A$312,0)),"未登録の部品番号"))</f>
      </c>
      <c r="D105" s="9"/>
      <c r="E105" s="9"/>
      <c r="F105" s="9"/>
      <c r="G105" s="9"/>
      <c r="H105" s="9"/>
    </row>
    <row r="106" spans="1:8" x14ac:dyDescent="0.25">
      <c r="A106" s="15"/>
      <c r="B106" s="9"/>
      <c r="C106" s="10">
        <f>IF(B106="","",IFERROR(INDEX('部品'!$B$13:$B$312,MATCH(B106,'部品'!$A$13:$A$312,0)),"未登録の部品番号"))</f>
      </c>
      <c r="D106" s="9"/>
      <c r="E106" s="9"/>
      <c r="F106" s="9"/>
      <c r="G106" s="9"/>
      <c r="H106" s="9"/>
    </row>
    <row r="107" spans="1:8" x14ac:dyDescent="0.25">
      <c r="A107" s="15"/>
      <c r="B107" s="9"/>
      <c r="C107" s="10">
        <f>IF(B107="","",IFERROR(INDEX('部品'!$B$13:$B$312,MATCH(B107,'部品'!$A$13:$A$312,0)),"未登録の部品番号"))</f>
      </c>
      <c r="D107" s="9"/>
      <c r="E107" s="9"/>
      <c r="F107" s="9"/>
      <c r="G107" s="9"/>
      <c r="H107" s="9"/>
    </row>
    <row r="108" spans="1:8" x14ac:dyDescent="0.25">
      <c r="A108" s="15"/>
      <c r="B108" s="9"/>
      <c r="C108" s="10">
        <f>IF(B108="","",IFERROR(INDEX('部品'!$B$13:$B$312,MATCH(B108,'部品'!$A$13:$A$312,0)),"未登録の部品番号"))</f>
      </c>
      <c r="D108" s="9"/>
      <c r="E108" s="9"/>
      <c r="F108" s="9"/>
      <c r="G108" s="9"/>
      <c r="H108" s="9"/>
    </row>
    <row r="109" spans="1:8" x14ac:dyDescent="0.25">
      <c r="A109" s="15"/>
      <c r="B109" s="9"/>
      <c r="C109" s="10">
        <f>IF(B109="","",IFERROR(INDEX('部品'!$B$13:$B$312,MATCH(B109,'部品'!$A$13:$A$312,0)),"未登録の部品番号"))</f>
      </c>
      <c r="D109" s="9"/>
      <c r="E109" s="9"/>
      <c r="F109" s="9"/>
      <c r="G109" s="9"/>
      <c r="H109" s="9"/>
    </row>
    <row r="110" spans="1:8" x14ac:dyDescent="0.25">
      <c r="A110" s="15"/>
      <c r="B110" s="9"/>
      <c r="C110" s="10">
        <f>IF(B110="","",IFERROR(INDEX('部品'!$B$13:$B$312,MATCH(B110,'部品'!$A$13:$A$312,0)),"未登録の部品番号"))</f>
      </c>
      <c r="D110" s="9"/>
      <c r="E110" s="9"/>
      <c r="F110" s="9"/>
      <c r="G110" s="9"/>
      <c r="H110" s="9"/>
    </row>
    <row r="111" spans="1:8" x14ac:dyDescent="0.25">
      <c r="A111" s="15"/>
      <c r="B111" s="9"/>
      <c r="C111" s="10">
        <f>IF(B111="","",IFERROR(INDEX('部品'!$B$13:$B$312,MATCH(B111,'部品'!$A$13:$A$312,0)),"未登録の部品番号"))</f>
      </c>
      <c r="D111" s="9"/>
      <c r="E111" s="9"/>
      <c r="F111" s="9"/>
      <c r="G111" s="9"/>
      <c r="H111" s="9"/>
    </row>
    <row r="112" spans="1:8" x14ac:dyDescent="0.25">
      <c r="A112" s="15"/>
      <c r="B112" s="9"/>
      <c r="C112" s="10">
        <f>IF(B112="","",IFERROR(INDEX('部品'!$B$13:$B$312,MATCH(B112,'部品'!$A$13:$A$312,0)),"未登録の部品番号"))</f>
      </c>
      <c r="D112" s="9"/>
      <c r="E112" s="9"/>
      <c r="F112" s="9"/>
      <c r="G112" s="9"/>
      <c r="H112" s="9"/>
    </row>
    <row r="113" spans="1:8" x14ac:dyDescent="0.25">
      <c r="A113" s="15"/>
      <c r="B113" s="9"/>
      <c r="C113" s="10">
        <f>IF(B113="","",IFERROR(INDEX('部品'!$B$13:$B$312,MATCH(B113,'部品'!$A$13:$A$312,0)),"未登録の部品番号"))</f>
      </c>
      <c r="D113" s="9"/>
      <c r="E113" s="9"/>
      <c r="F113" s="9"/>
      <c r="G113" s="9"/>
      <c r="H113" s="9"/>
    </row>
    <row r="114" spans="1:8" x14ac:dyDescent="0.25">
      <c r="A114" s="15"/>
      <c r="B114" s="9"/>
      <c r="C114" s="10">
        <f>IF(B114="","",IFERROR(INDEX('部品'!$B$13:$B$312,MATCH(B114,'部品'!$A$13:$A$312,0)),"未登録の部品番号"))</f>
      </c>
      <c r="D114" s="9"/>
      <c r="E114" s="9"/>
      <c r="F114" s="9"/>
      <c r="G114" s="9"/>
      <c r="H114" s="9"/>
    </row>
    <row r="115" spans="1:8" x14ac:dyDescent="0.25">
      <c r="A115" s="15"/>
      <c r="B115" s="9"/>
      <c r="C115" s="10">
        <f>IF(B115="","",IFERROR(INDEX('部品'!$B$13:$B$312,MATCH(B115,'部品'!$A$13:$A$312,0)),"未登録の部品番号"))</f>
      </c>
      <c r="D115" s="9"/>
      <c r="E115" s="9"/>
      <c r="F115" s="9"/>
      <c r="G115" s="9"/>
      <c r="H115" s="9"/>
    </row>
    <row r="116" spans="1:8" x14ac:dyDescent="0.25">
      <c r="A116" s="15"/>
      <c r="B116" s="9"/>
      <c r="C116" s="10">
        <f>IF(B116="","",IFERROR(INDEX('部品'!$B$13:$B$312,MATCH(B116,'部品'!$A$13:$A$312,0)),"未登録の部品番号"))</f>
      </c>
      <c r="D116" s="9"/>
      <c r="E116" s="9"/>
      <c r="F116" s="9"/>
      <c r="G116" s="9"/>
      <c r="H116" s="9"/>
    </row>
    <row r="117" spans="1:8" x14ac:dyDescent="0.25">
      <c r="A117" s="15"/>
      <c r="B117" s="9"/>
      <c r="C117" s="10">
        <f>IF(B117="","",IFERROR(INDEX('部品'!$B$13:$B$312,MATCH(B117,'部品'!$A$13:$A$312,0)),"未登録の部品番号"))</f>
      </c>
      <c r="D117" s="9"/>
      <c r="E117" s="9"/>
      <c r="F117" s="9"/>
      <c r="G117" s="9"/>
      <c r="H117" s="9"/>
    </row>
    <row r="118" spans="1:8" x14ac:dyDescent="0.25">
      <c r="A118" s="15"/>
      <c r="B118" s="9"/>
      <c r="C118" s="10">
        <f>IF(B118="","",IFERROR(INDEX('部品'!$B$13:$B$312,MATCH(B118,'部品'!$A$13:$A$312,0)),"未登録の部品番号"))</f>
      </c>
      <c r="D118" s="9"/>
      <c r="E118" s="9"/>
      <c r="F118" s="9"/>
      <c r="G118" s="9"/>
      <c r="H118" s="9"/>
    </row>
    <row r="119" spans="1:8" x14ac:dyDescent="0.25">
      <c r="A119" s="15"/>
      <c r="B119" s="9"/>
      <c r="C119" s="10">
        <f>IF(B119="","",IFERROR(INDEX('部品'!$B$13:$B$312,MATCH(B119,'部品'!$A$13:$A$312,0)),"未登録の部品番号"))</f>
      </c>
      <c r="D119" s="9"/>
      <c r="E119" s="9"/>
      <c r="F119" s="9"/>
      <c r="G119" s="9"/>
      <c r="H119" s="9"/>
    </row>
    <row r="120" spans="1:8" x14ac:dyDescent="0.25">
      <c r="A120" s="15"/>
      <c r="B120" s="9"/>
      <c r="C120" s="10">
        <f>IF(B120="","",IFERROR(INDEX('部品'!$B$13:$B$312,MATCH(B120,'部品'!$A$13:$A$312,0)),"未登録の部品番号"))</f>
      </c>
      <c r="D120" s="9"/>
      <c r="E120" s="9"/>
      <c r="F120" s="9"/>
      <c r="G120" s="9"/>
      <c r="H120" s="9"/>
    </row>
    <row r="121" spans="1:8" x14ac:dyDescent="0.25">
      <c r="A121" s="15"/>
      <c r="B121" s="9"/>
      <c r="C121" s="10">
        <f>IF(B121="","",IFERROR(INDEX('部品'!$B$13:$B$312,MATCH(B121,'部品'!$A$13:$A$312,0)),"未登録の部品番号"))</f>
      </c>
      <c r="D121" s="9"/>
      <c r="E121" s="9"/>
      <c r="F121" s="9"/>
      <c r="G121" s="9"/>
      <c r="H121" s="9"/>
    </row>
    <row r="122" spans="1:8" x14ac:dyDescent="0.25">
      <c r="A122" s="15"/>
      <c r="B122" s="9"/>
      <c r="C122" s="10">
        <f>IF(B122="","",IFERROR(INDEX('部品'!$B$13:$B$312,MATCH(B122,'部品'!$A$13:$A$312,0)),"未登録の部品番号"))</f>
      </c>
      <c r="D122" s="9"/>
      <c r="E122" s="9"/>
      <c r="F122" s="9"/>
      <c r="G122" s="9"/>
      <c r="H122" s="9"/>
    </row>
    <row r="123" spans="1:8" x14ac:dyDescent="0.25">
      <c r="A123" s="15"/>
      <c r="B123" s="9"/>
      <c r="C123" s="10">
        <f>IF(B123="","",IFERROR(INDEX('部品'!$B$13:$B$312,MATCH(B123,'部品'!$A$13:$A$312,0)),"未登録の部品番号"))</f>
      </c>
      <c r="D123" s="9"/>
      <c r="E123" s="9"/>
      <c r="F123" s="9"/>
      <c r="G123" s="9"/>
      <c r="H123" s="9"/>
    </row>
    <row r="124" spans="1:8" x14ac:dyDescent="0.25">
      <c r="A124" s="15"/>
      <c r="B124" s="9"/>
      <c r="C124" s="10">
        <f>IF(B124="","",IFERROR(INDEX('部品'!$B$13:$B$312,MATCH(B124,'部品'!$A$13:$A$312,0)),"未登録の部品番号"))</f>
      </c>
      <c r="D124" s="9"/>
      <c r="E124" s="9"/>
      <c r="F124" s="9"/>
      <c r="G124" s="9"/>
      <c r="H124" s="9"/>
    </row>
    <row r="125" spans="1:8" x14ac:dyDescent="0.25">
      <c r="A125" s="15"/>
      <c r="B125" s="9"/>
      <c r="C125" s="10">
        <f>IF(B125="","",IFERROR(INDEX('部品'!$B$13:$B$312,MATCH(B125,'部品'!$A$13:$A$312,0)),"未登録の部品番号"))</f>
      </c>
      <c r="D125" s="9"/>
      <c r="E125" s="9"/>
      <c r="F125" s="9"/>
      <c r="G125" s="9"/>
      <c r="H125" s="9"/>
    </row>
    <row r="126" spans="1:8" x14ac:dyDescent="0.25">
      <c r="A126" s="15"/>
      <c r="B126" s="9"/>
      <c r="C126" s="10">
        <f>IF(B126="","",IFERROR(INDEX('部品'!$B$13:$B$312,MATCH(B126,'部品'!$A$13:$A$312,0)),"未登録の部品番号"))</f>
      </c>
      <c r="D126" s="9"/>
      <c r="E126" s="9"/>
      <c r="F126" s="9"/>
      <c r="G126" s="9"/>
      <c r="H126" s="9"/>
    </row>
    <row r="127" spans="1:8" x14ac:dyDescent="0.25">
      <c r="A127" s="15"/>
      <c r="B127" s="9"/>
      <c r="C127" s="10">
        <f>IF(B127="","",IFERROR(INDEX('部品'!$B$13:$B$312,MATCH(B127,'部品'!$A$13:$A$312,0)),"未登録の部品番号"))</f>
      </c>
      <c r="D127" s="9"/>
      <c r="E127" s="9"/>
      <c r="F127" s="9"/>
      <c r="G127" s="9"/>
      <c r="H127" s="9"/>
    </row>
    <row r="128" spans="1:8" x14ac:dyDescent="0.25">
      <c r="A128" s="15"/>
      <c r="B128" s="9"/>
      <c r="C128" s="10">
        <f>IF(B128="","",IFERROR(INDEX('部品'!$B$13:$B$312,MATCH(B128,'部品'!$A$13:$A$312,0)),"未登録の部品番号"))</f>
      </c>
      <c r="D128" s="9"/>
      <c r="E128" s="9"/>
      <c r="F128" s="9"/>
      <c r="G128" s="9"/>
      <c r="H128" s="9"/>
    </row>
    <row r="129" spans="1:8" x14ac:dyDescent="0.25">
      <c r="A129" s="15"/>
      <c r="B129" s="9"/>
      <c r="C129" s="10">
        <f>IF(B129="","",IFERROR(INDEX('部品'!$B$13:$B$312,MATCH(B129,'部品'!$A$13:$A$312,0)),"未登録の部品番号"))</f>
      </c>
      <c r="D129" s="9"/>
      <c r="E129" s="9"/>
      <c r="F129" s="9"/>
      <c r="G129" s="9"/>
      <c r="H129" s="9"/>
    </row>
    <row r="130" spans="1:8" x14ac:dyDescent="0.25">
      <c r="A130" s="15"/>
      <c r="B130" s="9"/>
      <c r="C130" s="10">
        <f>IF(B130="","",IFERROR(INDEX('部品'!$B$13:$B$312,MATCH(B130,'部品'!$A$13:$A$312,0)),"未登録の部品番号"))</f>
      </c>
      <c r="D130" s="9"/>
      <c r="E130" s="9"/>
      <c r="F130" s="9"/>
      <c r="G130" s="9"/>
      <c r="H130" s="9"/>
    </row>
    <row r="131" spans="1:8" x14ac:dyDescent="0.25">
      <c r="A131" s="15"/>
      <c r="B131" s="9"/>
      <c r="C131" s="10">
        <f>IF(B131="","",IFERROR(INDEX('部品'!$B$13:$B$312,MATCH(B131,'部品'!$A$13:$A$312,0)),"未登録の部品番号"))</f>
      </c>
      <c r="D131" s="9"/>
      <c r="E131" s="9"/>
      <c r="F131" s="9"/>
      <c r="G131" s="9"/>
      <c r="H131" s="9"/>
    </row>
    <row r="132" spans="1:8" x14ac:dyDescent="0.25">
      <c r="A132" s="15"/>
      <c r="B132" s="9"/>
      <c r="C132" s="10">
        <f>IF(B132="","",IFERROR(INDEX('部品'!$B$13:$B$312,MATCH(B132,'部品'!$A$13:$A$312,0)),"未登録の部品番号"))</f>
      </c>
      <c r="D132" s="9"/>
      <c r="E132" s="9"/>
      <c r="F132" s="9"/>
      <c r="G132" s="9"/>
      <c r="H132" s="9"/>
    </row>
    <row r="133" spans="1:8" x14ac:dyDescent="0.25">
      <c r="A133" s="15"/>
      <c r="B133" s="9"/>
      <c r="C133" s="10">
        <f>IF(B133="","",IFERROR(INDEX('部品'!$B$13:$B$312,MATCH(B133,'部品'!$A$13:$A$312,0)),"未登録の部品番号"))</f>
      </c>
      <c r="D133" s="9"/>
      <c r="E133" s="9"/>
      <c r="F133" s="9"/>
      <c r="G133" s="9"/>
      <c r="H133" s="9"/>
    </row>
    <row r="134" spans="1:8" x14ac:dyDescent="0.25">
      <c r="A134" s="15"/>
      <c r="B134" s="9"/>
      <c r="C134" s="10">
        <f>IF(B134="","",IFERROR(INDEX('部品'!$B$13:$B$312,MATCH(B134,'部品'!$A$13:$A$312,0)),"未登録の部品番号"))</f>
      </c>
      <c r="D134" s="9"/>
      <c r="E134" s="9"/>
      <c r="F134" s="9"/>
      <c r="G134" s="9"/>
      <c r="H134" s="9"/>
    </row>
    <row r="135" spans="1:8" x14ac:dyDescent="0.25">
      <c r="A135" s="15"/>
      <c r="B135" s="9"/>
      <c r="C135" s="10">
        <f>IF(B135="","",IFERROR(INDEX('部品'!$B$13:$B$312,MATCH(B135,'部品'!$A$13:$A$312,0)),"未登録の部品番号"))</f>
      </c>
      <c r="D135" s="9"/>
      <c r="E135" s="9"/>
      <c r="F135" s="9"/>
      <c r="G135" s="9"/>
      <c r="H135" s="9"/>
    </row>
    <row r="136" spans="1:8" x14ac:dyDescent="0.25">
      <c r="A136" s="15"/>
      <c r="B136" s="9"/>
      <c r="C136" s="10">
        <f>IF(B136="","",IFERROR(INDEX('部品'!$B$13:$B$312,MATCH(B136,'部品'!$A$13:$A$312,0)),"未登録の部品番号"))</f>
      </c>
      <c r="D136" s="9"/>
      <c r="E136" s="9"/>
      <c r="F136" s="9"/>
      <c r="G136" s="9"/>
      <c r="H136" s="9"/>
    </row>
    <row r="137" spans="1:8" x14ac:dyDescent="0.25">
      <c r="A137" s="15"/>
      <c r="B137" s="9"/>
      <c r="C137" s="10">
        <f>IF(B137="","",IFERROR(INDEX('部品'!$B$13:$B$312,MATCH(B137,'部品'!$A$13:$A$312,0)),"未登録の部品番号"))</f>
      </c>
      <c r="D137" s="9"/>
      <c r="E137" s="9"/>
      <c r="F137" s="9"/>
      <c r="G137" s="9"/>
      <c r="H137" s="9"/>
    </row>
    <row r="138" spans="1:8" x14ac:dyDescent="0.25">
      <c r="A138" s="15"/>
      <c r="B138" s="9"/>
      <c r="C138" s="10">
        <f>IF(B138="","",IFERROR(INDEX('部品'!$B$13:$B$312,MATCH(B138,'部品'!$A$13:$A$312,0)),"未登録の部品番号"))</f>
      </c>
      <c r="D138" s="9"/>
      <c r="E138" s="9"/>
      <c r="F138" s="9"/>
      <c r="G138" s="9"/>
      <c r="H138" s="9"/>
    </row>
    <row r="139" spans="1:8" x14ac:dyDescent="0.25">
      <c r="A139" s="15"/>
      <c r="B139" s="9"/>
      <c r="C139" s="10">
        <f>IF(B139="","",IFERROR(INDEX('部品'!$B$13:$B$312,MATCH(B139,'部品'!$A$13:$A$312,0)),"未登録の部品番号"))</f>
      </c>
      <c r="D139" s="9"/>
      <c r="E139" s="9"/>
      <c r="F139" s="9"/>
      <c r="G139" s="9"/>
      <c r="H139" s="9"/>
    </row>
    <row r="140" spans="1:8" x14ac:dyDescent="0.25">
      <c r="A140" s="15"/>
      <c r="B140" s="9"/>
      <c r="C140" s="10">
        <f>IF(B140="","",IFERROR(INDEX('部品'!$B$13:$B$312,MATCH(B140,'部品'!$A$13:$A$312,0)),"未登録の部品番号"))</f>
      </c>
      <c r="D140" s="9"/>
      <c r="E140" s="9"/>
      <c r="F140" s="9"/>
      <c r="G140" s="9"/>
      <c r="H140" s="9"/>
    </row>
    <row r="141" spans="1:8" x14ac:dyDescent="0.25">
      <c r="A141" s="15"/>
      <c r="B141" s="9"/>
      <c r="C141" s="10">
        <f>IF(B141="","",IFERROR(INDEX('部品'!$B$13:$B$312,MATCH(B141,'部品'!$A$13:$A$312,0)),"未登録の部品番号"))</f>
      </c>
      <c r="D141" s="9"/>
      <c r="E141" s="9"/>
      <c r="F141" s="9"/>
      <c r="G141" s="9"/>
      <c r="H141" s="9"/>
    </row>
    <row r="142" spans="1:8" x14ac:dyDescent="0.25">
      <c r="A142" s="15"/>
      <c r="B142" s="9"/>
      <c r="C142" s="10">
        <f>IF(B142="","",IFERROR(INDEX('部品'!$B$13:$B$312,MATCH(B142,'部品'!$A$13:$A$312,0)),"未登録の部品番号"))</f>
      </c>
      <c r="D142" s="9"/>
      <c r="E142" s="9"/>
      <c r="F142" s="9"/>
      <c r="G142" s="9"/>
      <c r="H142" s="9"/>
    </row>
    <row r="143" spans="1:8" x14ac:dyDescent="0.25">
      <c r="A143" s="15"/>
      <c r="B143" s="9"/>
      <c r="C143" s="10">
        <f>IF(B143="","",IFERROR(INDEX('部品'!$B$13:$B$312,MATCH(B143,'部品'!$A$13:$A$312,0)),"未登録の部品番号"))</f>
      </c>
      <c r="D143" s="9"/>
      <c r="E143" s="9"/>
      <c r="F143" s="9"/>
      <c r="G143" s="9"/>
      <c r="H143" s="9"/>
    </row>
    <row r="144" spans="1:8" x14ac:dyDescent="0.25">
      <c r="A144" s="15"/>
      <c r="B144" s="9"/>
      <c r="C144" s="10">
        <f>IF(B144="","",IFERROR(INDEX('部品'!$B$13:$B$312,MATCH(B144,'部品'!$A$13:$A$312,0)),"未登録の部品番号"))</f>
      </c>
      <c r="D144" s="9"/>
      <c r="E144" s="9"/>
      <c r="F144" s="9"/>
      <c r="G144" s="9"/>
      <c r="H144" s="9"/>
    </row>
    <row r="145" spans="1:8" x14ac:dyDescent="0.25">
      <c r="A145" s="15"/>
      <c r="B145" s="9"/>
      <c r="C145" s="10">
        <f>IF(B145="","",IFERROR(INDEX('部品'!$B$13:$B$312,MATCH(B145,'部品'!$A$13:$A$312,0)),"未登録の部品番号"))</f>
      </c>
      <c r="D145" s="9"/>
      <c r="E145" s="9"/>
      <c r="F145" s="9"/>
      <c r="G145" s="9"/>
      <c r="H145" s="9"/>
    </row>
    <row r="146" spans="1:8" x14ac:dyDescent="0.25">
      <c r="A146" s="15"/>
      <c r="B146" s="9"/>
      <c r="C146" s="10">
        <f>IF(B146="","",IFERROR(INDEX('部品'!$B$13:$B$312,MATCH(B146,'部品'!$A$13:$A$312,0)),"未登録の部品番号"))</f>
      </c>
      <c r="D146" s="9"/>
      <c r="E146" s="9"/>
      <c r="F146" s="9"/>
      <c r="G146" s="9"/>
      <c r="H146" s="9"/>
    </row>
    <row r="147" spans="1:8" x14ac:dyDescent="0.25">
      <c r="A147" s="15"/>
      <c r="B147" s="9"/>
      <c r="C147" s="10">
        <f>IF(B147="","",IFERROR(INDEX('部品'!$B$13:$B$312,MATCH(B147,'部品'!$A$13:$A$312,0)),"未登録の部品番号"))</f>
      </c>
      <c r="D147" s="9"/>
      <c r="E147" s="9"/>
      <c r="F147" s="9"/>
      <c r="G147" s="9"/>
      <c r="H147" s="9"/>
    </row>
    <row r="148" spans="1:8" x14ac:dyDescent="0.25">
      <c r="A148" s="15"/>
      <c r="B148" s="9"/>
      <c r="C148" s="10">
        <f>IF(B148="","",IFERROR(INDEX('部品'!$B$13:$B$312,MATCH(B148,'部品'!$A$13:$A$312,0)),"未登録の部品番号"))</f>
      </c>
      <c r="D148" s="9"/>
      <c r="E148" s="9"/>
      <c r="F148" s="9"/>
      <c r="G148" s="9"/>
      <c r="H148" s="9"/>
    </row>
    <row r="149" spans="1:8" x14ac:dyDescent="0.25">
      <c r="A149" s="15"/>
      <c r="B149" s="9"/>
      <c r="C149" s="10">
        <f>IF(B149="","",IFERROR(INDEX('部品'!$B$13:$B$312,MATCH(B149,'部品'!$A$13:$A$312,0)),"未登録の部品番号"))</f>
      </c>
      <c r="D149" s="9"/>
      <c r="E149" s="9"/>
      <c r="F149" s="9"/>
      <c r="G149" s="9"/>
      <c r="H149" s="9"/>
    </row>
    <row r="150" spans="1:8" x14ac:dyDescent="0.25">
      <c r="A150" s="15"/>
      <c r="B150" s="9"/>
      <c r="C150" s="10">
        <f>IF(B150="","",IFERROR(INDEX('部品'!$B$13:$B$312,MATCH(B150,'部品'!$A$13:$A$312,0)),"未登録の部品番号"))</f>
      </c>
      <c r="D150" s="9"/>
      <c r="E150" s="9"/>
      <c r="F150" s="9"/>
      <c r="G150" s="9"/>
      <c r="H150" s="9"/>
    </row>
    <row r="151" spans="1:8" x14ac:dyDescent="0.25">
      <c r="A151" s="15"/>
      <c r="B151" s="9"/>
      <c r="C151" s="10">
        <f>IF(B151="","",IFERROR(INDEX('部品'!$B$13:$B$312,MATCH(B151,'部品'!$A$13:$A$312,0)),"未登録の部品番号"))</f>
      </c>
      <c r="D151" s="9"/>
      <c r="E151" s="9"/>
      <c r="F151" s="9"/>
      <c r="G151" s="9"/>
      <c r="H151" s="9"/>
    </row>
    <row r="152" spans="1:8" x14ac:dyDescent="0.25">
      <c r="A152" s="15"/>
      <c r="B152" s="9"/>
      <c r="C152" s="10">
        <f>IF(B152="","",IFERROR(INDEX('部品'!$B$13:$B$312,MATCH(B152,'部品'!$A$13:$A$312,0)),"未登録の部品番号"))</f>
      </c>
      <c r="D152" s="9"/>
      <c r="E152" s="9"/>
      <c r="F152" s="9"/>
      <c r="G152" s="9"/>
      <c r="H152" s="9"/>
    </row>
    <row r="153" spans="1:8" x14ac:dyDescent="0.25">
      <c r="A153" s="15"/>
      <c r="B153" s="9"/>
      <c r="C153" s="10">
        <f>IF(B153="","",IFERROR(INDEX('部品'!$B$13:$B$312,MATCH(B153,'部品'!$A$13:$A$312,0)),"未登録の部品番号"))</f>
      </c>
      <c r="D153" s="9"/>
      <c r="E153" s="9"/>
      <c r="F153" s="9"/>
      <c r="G153" s="9"/>
      <c r="H153" s="9"/>
    </row>
    <row r="154" spans="1:8" x14ac:dyDescent="0.25">
      <c r="A154" s="15"/>
      <c r="B154" s="9"/>
      <c r="C154" s="10">
        <f>IF(B154="","",IFERROR(INDEX('部品'!$B$13:$B$312,MATCH(B154,'部品'!$A$13:$A$312,0)),"未登録の部品番号"))</f>
      </c>
      <c r="D154" s="9"/>
      <c r="E154" s="9"/>
      <c r="F154" s="9"/>
      <c r="G154" s="9"/>
      <c r="H154" s="9"/>
    </row>
    <row r="155" spans="1:8" x14ac:dyDescent="0.25">
      <c r="A155" s="15"/>
      <c r="B155" s="9"/>
      <c r="C155" s="10">
        <f>IF(B155="","",IFERROR(INDEX('部品'!$B$13:$B$312,MATCH(B155,'部品'!$A$13:$A$312,0)),"未登録の部品番号"))</f>
      </c>
      <c r="D155" s="9"/>
      <c r="E155" s="9"/>
      <c r="F155" s="9"/>
      <c r="G155" s="9"/>
      <c r="H155" s="9"/>
    </row>
    <row r="156" spans="1:8" x14ac:dyDescent="0.25">
      <c r="A156" s="15"/>
      <c r="B156" s="9"/>
      <c r="C156" s="10">
        <f>IF(B156="","",IFERROR(INDEX('部品'!$B$13:$B$312,MATCH(B156,'部品'!$A$13:$A$312,0)),"未登録の部品番号"))</f>
      </c>
      <c r="D156" s="9"/>
      <c r="E156" s="9"/>
      <c r="F156" s="9"/>
      <c r="G156" s="9"/>
      <c r="H156" s="9"/>
    </row>
    <row r="157" spans="1:8" x14ac:dyDescent="0.25">
      <c r="A157" s="15"/>
      <c r="B157" s="9"/>
      <c r="C157" s="10">
        <f>IF(B157="","",IFERROR(INDEX('部品'!$B$13:$B$312,MATCH(B157,'部品'!$A$13:$A$312,0)),"未登録の部品番号"))</f>
      </c>
      <c r="D157" s="9"/>
      <c r="E157" s="9"/>
      <c r="F157" s="9"/>
      <c r="G157" s="9"/>
      <c r="H157" s="9"/>
    </row>
    <row r="158" spans="1:8" x14ac:dyDescent="0.25">
      <c r="A158" s="15"/>
      <c r="B158" s="9"/>
      <c r="C158" s="10">
        <f>IF(B158="","",IFERROR(INDEX('部品'!$B$13:$B$312,MATCH(B158,'部品'!$A$13:$A$312,0)),"未登録の部品番号"))</f>
      </c>
      <c r="D158" s="9"/>
      <c r="E158" s="9"/>
      <c r="F158" s="9"/>
      <c r="G158" s="9"/>
      <c r="H158" s="9"/>
    </row>
    <row r="159" spans="1:8" x14ac:dyDescent="0.25">
      <c r="A159" s="15"/>
      <c r="B159" s="9"/>
      <c r="C159" s="10">
        <f>IF(B159="","",IFERROR(INDEX('部品'!$B$13:$B$312,MATCH(B159,'部品'!$A$13:$A$312,0)),"未登録の部品番号"))</f>
      </c>
      <c r="D159" s="9"/>
      <c r="E159" s="9"/>
      <c r="F159" s="9"/>
      <c r="G159" s="9"/>
      <c r="H159" s="9"/>
    </row>
    <row r="160" spans="1:8" x14ac:dyDescent="0.25">
      <c r="A160" s="15"/>
      <c r="B160" s="9"/>
      <c r="C160" s="10">
        <f>IF(B160="","",IFERROR(INDEX('部品'!$B$13:$B$312,MATCH(B160,'部品'!$A$13:$A$312,0)),"未登録の部品番号"))</f>
      </c>
      <c r="D160" s="9"/>
      <c r="E160" s="9"/>
      <c r="F160" s="9"/>
      <c r="G160" s="9"/>
      <c r="H160" s="9"/>
    </row>
    <row r="161" spans="1:8" x14ac:dyDescent="0.25">
      <c r="A161" s="15"/>
      <c r="B161" s="9"/>
      <c r="C161" s="10">
        <f>IF(B161="","",IFERROR(INDEX('部品'!$B$13:$B$312,MATCH(B161,'部品'!$A$13:$A$312,0)),"未登録の部品番号"))</f>
      </c>
      <c r="D161" s="9"/>
      <c r="E161" s="9"/>
      <c r="F161" s="9"/>
      <c r="G161" s="9"/>
      <c r="H161" s="9"/>
    </row>
    <row r="162" spans="1:8" x14ac:dyDescent="0.25">
      <c r="A162" s="15"/>
      <c r="B162" s="9"/>
      <c r="C162" s="10">
        <f>IF(B162="","",IFERROR(INDEX('部品'!$B$13:$B$312,MATCH(B162,'部品'!$A$13:$A$312,0)),"未登録の部品番号"))</f>
      </c>
      <c r="D162" s="9"/>
      <c r="E162" s="9"/>
      <c r="F162" s="9"/>
      <c r="G162" s="9"/>
      <c r="H162" s="9"/>
    </row>
    <row r="163" spans="1:8" x14ac:dyDescent="0.25">
      <c r="A163" s="15"/>
      <c r="B163" s="9"/>
      <c r="C163" s="10">
        <f>IF(B163="","",IFERROR(INDEX('部品'!$B$13:$B$312,MATCH(B163,'部品'!$A$13:$A$312,0)),"未登録の部品番号"))</f>
      </c>
      <c r="D163" s="9"/>
      <c r="E163" s="9"/>
      <c r="F163" s="9"/>
      <c r="G163" s="9"/>
      <c r="H163" s="9"/>
    </row>
    <row r="164" spans="1:8" x14ac:dyDescent="0.25">
      <c r="A164" s="15"/>
      <c r="B164" s="9"/>
      <c r="C164" s="10">
        <f>IF(B164="","",IFERROR(INDEX('部品'!$B$13:$B$312,MATCH(B164,'部品'!$A$13:$A$312,0)),"未登録の部品番号"))</f>
      </c>
      <c r="D164" s="9"/>
      <c r="E164" s="9"/>
      <c r="F164" s="9"/>
      <c r="G164" s="9"/>
      <c r="H164" s="9"/>
    </row>
    <row r="165" spans="1:8" x14ac:dyDescent="0.25">
      <c r="A165" s="15"/>
      <c r="B165" s="9"/>
      <c r="C165" s="10">
        <f>IF(B165="","",IFERROR(INDEX('部品'!$B$13:$B$312,MATCH(B165,'部品'!$A$13:$A$312,0)),"未登録の部品番号"))</f>
      </c>
      <c r="D165" s="9"/>
      <c r="E165" s="9"/>
      <c r="F165" s="9"/>
      <c r="G165" s="9"/>
      <c r="H165" s="9"/>
    </row>
    <row r="166" spans="1:8" x14ac:dyDescent="0.25">
      <c r="A166" s="15"/>
      <c r="B166" s="9"/>
      <c r="C166" s="10">
        <f>IF(B166="","",IFERROR(INDEX('部品'!$B$13:$B$312,MATCH(B166,'部品'!$A$13:$A$312,0)),"未登録の部品番号"))</f>
      </c>
      <c r="D166" s="9"/>
      <c r="E166" s="9"/>
      <c r="F166" s="9"/>
      <c r="G166" s="9"/>
      <c r="H166" s="9"/>
    </row>
    <row r="167" spans="1:8" x14ac:dyDescent="0.25">
      <c r="A167" s="15"/>
      <c r="B167" s="9"/>
      <c r="C167" s="10">
        <f>IF(B167="","",IFERROR(INDEX('部品'!$B$13:$B$312,MATCH(B167,'部品'!$A$13:$A$312,0)),"未登録の部品番号"))</f>
      </c>
      <c r="D167" s="9"/>
      <c r="E167" s="9"/>
      <c r="F167" s="9"/>
      <c r="G167" s="9"/>
      <c r="H167" s="9"/>
    </row>
    <row r="168" spans="1:8" x14ac:dyDescent="0.25">
      <c r="A168" s="15"/>
      <c r="B168" s="9"/>
      <c r="C168" s="10">
        <f>IF(B168="","",IFERROR(INDEX('部品'!$B$13:$B$312,MATCH(B168,'部品'!$A$13:$A$312,0)),"未登録の部品番号"))</f>
      </c>
      <c r="D168" s="9"/>
      <c r="E168" s="9"/>
      <c r="F168" s="9"/>
      <c r="G168" s="9"/>
      <c r="H168" s="9"/>
    </row>
    <row r="169" spans="1:8" x14ac:dyDescent="0.25">
      <c r="A169" s="15"/>
      <c r="B169" s="9"/>
      <c r="C169" s="10">
        <f>IF(B169="","",IFERROR(INDEX('部品'!$B$13:$B$312,MATCH(B169,'部品'!$A$13:$A$312,0)),"未登録の部品番号"))</f>
      </c>
      <c r="D169" s="9"/>
      <c r="E169" s="9"/>
      <c r="F169" s="9"/>
      <c r="G169" s="9"/>
      <c r="H169" s="9"/>
    </row>
    <row r="170" spans="1:8" x14ac:dyDescent="0.25">
      <c r="A170" s="15"/>
      <c r="B170" s="9"/>
      <c r="C170" s="10">
        <f>IF(B170="","",IFERROR(INDEX('部品'!$B$13:$B$312,MATCH(B170,'部品'!$A$13:$A$312,0)),"未登録の部品番号"))</f>
      </c>
      <c r="D170" s="9"/>
      <c r="E170" s="9"/>
      <c r="F170" s="9"/>
      <c r="G170" s="9"/>
      <c r="H170" s="9"/>
    </row>
    <row r="171" spans="1:8" x14ac:dyDescent="0.25">
      <c r="A171" s="15"/>
      <c r="B171" s="9"/>
      <c r="C171" s="10">
        <f>IF(B171="","",IFERROR(INDEX('部品'!$B$13:$B$312,MATCH(B171,'部品'!$A$13:$A$312,0)),"未登録の部品番号"))</f>
      </c>
      <c r="D171" s="9"/>
      <c r="E171" s="9"/>
      <c r="F171" s="9"/>
      <c r="G171" s="9"/>
      <c r="H171" s="9"/>
    </row>
    <row r="172" spans="1:8" x14ac:dyDescent="0.25">
      <c r="A172" s="15"/>
      <c r="B172" s="9"/>
      <c r="C172" s="10">
        <f>IF(B172="","",IFERROR(INDEX('部品'!$B$13:$B$312,MATCH(B172,'部品'!$A$13:$A$312,0)),"未登録の部品番号"))</f>
      </c>
      <c r="D172" s="9"/>
      <c r="E172" s="9"/>
      <c r="F172" s="9"/>
      <c r="G172" s="9"/>
      <c r="H172" s="9"/>
    </row>
    <row r="173" spans="1:8" x14ac:dyDescent="0.25">
      <c r="A173" s="15"/>
      <c r="B173" s="9"/>
      <c r="C173" s="10">
        <f>IF(B173="","",IFERROR(INDEX('部品'!$B$13:$B$312,MATCH(B173,'部品'!$A$13:$A$312,0)),"未登録の部品番号"))</f>
      </c>
      <c r="D173" s="9"/>
      <c r="E173" s="9"/>
      <c r="F173" s="9"/>
      <c r="G173" s="9"/>
      <c r="H173" s="9"/>
    </row>
    <row r="174" spans="1:8" x14ac:dyDescent="0.25">
      <c r="A174" s="15"/>
      <c r="B174" s="9"/>
      <c r="C174" s="10">
        <f>IF(B174="","",IFERROR(INDEX('部品'!$B$13:$B$312,MATCH(B174,'部品'!$A$13:$A$312,0)),"未登録の部品番号"))</f>
      </c>
      <c r="D174" s="9"/>
      <c r="E174" s="9"/>
      <c r="F174" s="9"/>
      <c r="G174" s="9"/>
      <c r="H174" s="9"/>
    </row>
    <row r="175" spans="1:8" x14ac:dyDescent="0.25">
      <c r="A175" s="15"/>
      <c r="B175" s="9"/>
      <c r="C175" s="10">
        <f>IF(B175="","",IFERROR(INDEX('部品'!$B$13:$B$312,MATCH(B175,'部品'!$A$13:$A$312,0)),"未登録の部品番号"))</f>
      </c>
      <c r="D175" s="9"/>
      <c r="E175" s="9"/>
      <c r="F175" s="9"/>
      <c r="G175" s="9"/>
      <c r="H175" s="9"/>
    </row>
    <row r="176" spans="1:8" x14ac:dyDescent="0.25">
      <c r="A176" s="15"/>
      <c r="B176" s="9"/>
      <c r="C176" s="10">
        <f>IF(B176="","",IFERROR(INDEX('部品'!$B$13:$B$312,MATCH(B176,'部品'!$A$13:$A$312,0)),"未登録の部品番号"))</f>
      </c>
      <c r="D176" s="9"/>
      <c r="E176" s="9"/>
      <c r="F176" s="9"/>
      <c r="G176" s="9"/>
      <c r="H176" s="9"/>
    </row>
    <row r="177" spans="1:8" x14ac:dyDescent="0.25">
      <c r="A177" s="15"/>
      <c r="B177" s="9"/>
      <c r="C177" s="10">
        <f>IF(B177="","",IFERROR(INDEX('部品'!$B$13:$B$312,MATCH(B177,'部品'!$A$13:$A$312,0)),"未登録の部品番号"))</f>
      </c>
      <c r="D177" s="9"/>
      <c r="E177" s="9"/>
      <c r="F177" s="9"/>
      <c r="G177" s="9"/>
      <c r="H177" s="9"/>
    </row>
    <row r="178" spans="1:8" x14ac:dyDescent="0.25">
      <c r="A178" s="15"/>
      <c r="B178" s="9"/>
      <c r="C178" s="10">
        <f>IF(B178="","",IFERROR(INDEX('部品'!$B$13:$B$312,MATCH(B178,'部品'!$A$13:$A$312,0)),"未登録の部品番号"))</f>
      </c>
      <c r="D178" s="9"/>
      <c r="E178" s="9"/>
      <c r="F178" s="9"/>
      <c r="G178" s="9"/>
      <c r="H178" s="9"/>
    </row>
    <row r="179" spans="1:8" x14ac:dyDescent="0.25">
      <c r="A179" s="15"/>
      <c r="B179" s="9"/>
      <c r="C179" s="10">
        <f>IF(B179="","",IFERROR(INDEX('部品'!$B$13:$B$312,MATCH(B179,'部品'!$A$13:$A$312,0)),"未登録の部品番号"))</f>
      </c>
      <c r="D179" s="9"/>
      <c r="E179" s="9"/>
      <c r="F179" s="9"/>
      <c r="G179" s="9"/>
      <c r="H179" s="9"/>
    </row>
    <row r="180" spans="1:8" x14ac:dyDescent="0.25">
      <c r="A180" s="15"/>
      <c r="B180" s="9"/>
      <c r="C180" s="10">
        <f>IF(B180="","",IFERROR(INDEX('部品'!$B$13:$B$312,MATCH(B180,'部品'!$A$13:$A$312,0)),"未登録の部品番号"))</f>
      </c>
      <c r="D180" s="9"/>
      <c r="E180" s="9"/>
      <c r="F180" s="9"/>
      <c r="G180" s="9"/>
      <c r="H180" s="9"/>
    </row>
    <row r="181" spans="1:8" x14ac:dyDescent="0.25">
      <c r="A181" s="15"/>
      <c r="B181" s="9"/>
      <c r="C181" s="10">
        <f>IF(B181="","",IFERROR(INDEX('部品'!$B$13:$B$312,MATCH(B181,'部品'!$A$13:$A$312,0)),"未登録の部品番号"))</f>
      </c>
      <c r="D181" s="9"/>
      <c r="E181" s="9"/>
      <c r="F181" s="9"/>
      <c r="G181" s="9"/>
      <c r="H181" s="9"/>
    </row>
    <row r="182" spans="1:8" x14ac:dyDescent="0.25">
      <c r="A182" s="15"/>
      <c r="B182" s="9"/>
      <c r="C182" s="10">
        <f>IF(B182="","",IFERROR(INDEX('部品'!$B$13:$B$312,MATCH(B182,'部品'!$A$13:$A$312,0)),"未登録の部品番号"))</f>
      </c>
      <c r="D182" s="9"/>
      <c r="E182" s="9"/>
      <c r="F182" s="9"/>
      <c r="G182" s="9"/>
      <c r="H182" s="9"/>
    </row>
    <row r="183" spans="1:8" x14ac:dyDescent="0.25">
      <c r="A183" s="15"/>
      <c r="B183" s="9"/>
      <c r="C183" s="10">
        <f>IF(B183="","",IFERROR(INDEX('部品'!$B$13:$B$312,MATCH(B183,'部品'!$A$13:$A$312,0)),"未登録の部品番号"))</f>
      </c>
      <c r="D183" s="9"/>
      <c r="E183" s="9"/>
      <c r="F183" s="9"/>
      <c r="G183" s="9"/>
      <c r="H183" s="9"/>
    </row>
    <row r="184" spans="1:8" x14ac:dyDescent="0.25">
      <c r="A184" s="15"/>
      <c r="B184" s="9"/>
      <c r="C184" s="10">
        <f>IF(B184="","",IFERROR(INDEX('部品'!$B$13:$B$312,MATCH(B184,'部品'!$A$13:$A$312,0)),"未登録の部品番号"))</f>
      </c>
      <c r="D184" s="9"/>
      <c r="E184" s="9"/>
      <c r="F184" s="9"/>
      <c r="G184" s="9"/>
      <c r="H184" s="9"/>
    </row>
    <row r="185" spans="1:8" x14ac:dyDescent="0.25">
      <c r="A185" s="15"/>
      <c r="B185" s="9"/>
      <c r="C185" s="10">
        <f>IF(B185="","",IFERROR(INDEX('部品'!$B$13:$B$312,MATCH(B185,'部品'!$A$13:$A$312,0)),"未登録の部品番号"))</f>
      </c>
      <c r="D185" s="9"/>
      <c r="E185" s="9"/>
      <c r="F185" s="9"/>
      <c r="G185" s="9"/>
      <c r="H185" s="9"/>
    </row>
    <row r="186" spans="1:8" x14ac:dyDescent="0.25">
      <c r="A186" s="15"/>
      <c r="B186" s="9"/>
      <c r="C186" s="10">
        <f>IF(B186="","",IFERROR(INDEX('部品'!$B$13:$B$312,MATCH(B186,'部品'!$A$13:$A$312,0)),"未登録の部品番号"))</f>
      </c>
      <c r="D186" s="9"/>
      <c r="E186" s="9"/>
      <c r="F186" s="9"/>
      <c r="G186" s="9"/>
      <c r="H186" s="9"/>
    </row>
    <row r="187" spans="1:8" x14ac:dyDescent="0.25">
      <c r="A187" s="15"/>
      <c r="B187" s="9"/>
      <c r="C187" s="10">
        <f>IF(B187="","",IFERROR(INDEX('部品'!$B$13:$B$312,MATCH(B187,'部品'!$A$13:$A$312,0)),"未登録の部品番号"))</f>
      </c>
      <c r="D187" s="9"/>
      <c r="E187" s="9"/>
      <c r="F187" s="9"/>
      <c r="G187" s="9"/>
      <c r="H187" s="9"/>
    </row>
    <row r="188" spans="1:8" x14ac:dyDescent="0.25">
      <c r="A188" s="15"/>
      <c r="B188" s="9"/>
      <c r="C188" s="10">
        <f>IF(B188="","",IFERROR(INDEX('部品'!$B$13:$B$312,MATCH(B188,'部品'!$A$13:$A$312,0)),"未登録の部品番号"))</f>
      </c>
      <c r="D188" s="9"/>
      <c r="E188" s="9"/>
      <c r="F188" s="9"/>
      <c r="G188" s="9"/>
      <c r="H188" s="9"/>
    </row>
    <row r="189" spans="1:8" x14ac:dyDescent="0.25">
      <c r="A189" s="15"/>
      <c r="B189" s="9"/>
      <c r="C189" s="10">
        <f>IF(B189="","",IFERROR(INDEX('部品'!$B$13:$B$312,MATCH(B189,'部品'!$A$13:$A$312,0)),"未登録の部品番号"))</f>
      </c>
      <c r="D189" s="9"/>
      <c r="E189" s="9"/>
      <c r="F189" s="9"/>
      <c r="G189" s="9"/>
      <c r="H189" s="9"/>
    </row>
    <row r="190" spans="1:8" x14ac:dyDescent="0.25">
      <c r="A190" s="15"/>
      <c r="B190" s="9"/>
      <c r="C190" s="10">
        <f>IF(B190="","",IFERROR(INDEX('部品'!$B$13:$B$312,MATCH(B190,'部品'!$A$13:$A$312,0)),"未登録の部品番号"))</f>
      </c>
      <c r="D190" s="9"/>
      <c r="E190" s="9"/>
      <c r="F190" s="9"/>
      <c r="G190" s="9"/>
      <c r="H190" s="9"/>
    </row>
    <row r="191" spans="1:8" x14ac:dyDescent="0.25">
      <c r="A191" s="15"/>
      <c r="B191" s="9"/>
      <c r="C191" s="10">
        <f>IF(B191="","",IFERROR(INDEX('部品'!$B$13:$B$312,MATCH(B191,'部品'!$A$13:$A$312,0)),"未登録の部品番号"))</f>
      </c>
      <c r="D191" s="9"/>
      <c r="E191" s="9"/>
      <c r="F191" s="9"/>
      <c r="G191" s="9"/>
      <c r="H191" s="9"/>
    </row>
    <row r="192" spans="1:8" x14ac:dyDescent="0.25">
      <c r="A192" s="15"/>
      <c r="B192" s="9"/>
      <c r="C192" s="10">
        <f>IF(B192="","",IFERROR(INDEX('部品'!$B$13:$B$312,MATCH(B192,'部品'!$A$13:$A$312,0)),"未登録の部品番号"))</f>
      </c>
      <c r="D192" s="9"/>
      <c r="E192" s="9"/>
      <c r="F192" s="9"/>
      <c r="G192" s="9"/>
      <c r="H192" s="9"/>
    </row>
    <row r="193" spans="1:8" x14ac:dyDescent="0.25">
      <c r="A193" s="15"/>
      <c r="B193" s="9"/>
      <c r="C193" s="10">
        <f>IF(B193="","",IFERROR(INDEX('部品'!$B$13:$B$312,MATCH(B193,'部品'!$A$13:$A$312,0)),"未登録の部品番号"))</f>
      </c>
      <c r="D193" s="9"/>
      <c r="E193" s="9"/>
      <c r="F193" s="9"/>
      <c r="G193" s="9"/>
      <c r="H193" s="9"/>
    </row>
    <row r="194" spans="1:8" x14ac:dyDescent="0.25">
      <c r="A194" s="15"/>
      <c r="B194" s="9"/>
      <c r="C194" s="10">
        <f>IF(B194="","",IFERROR(INDEX('部品'!$B$13:$B$312,MATCH(B194,'部品'!$A$13:$A$312,0)),"未登録の部品番号"))</f>
      </c>
      <c r="D194" s="9"/>
      <c r="E194" s="9"/>
      <c r="F194" s="9"/>
      <c r="G194" s="9"/>
      <c r="H194" s="9"/>
    </row>
    <row r="195" spans="1:8" x14ac:dyDescent="0.25">
      <c r="A195" s="15"/>
      <c r="B195" s="9"/>
      <c r="C195" s="10">
        <f>IF(B195="","",IFERROR(INDEX('部品'!$B$13:$B$312,MATCH(B195,'部品'!$A$13:$A$312,0)),"未登録の部品番号"))</f>
      </c>
      <c r="D195" s="9"/>
      <c r="E195" s="9"/>
      <c r="F195" s="9"/>
      <c r="G195" s="9"/>
      <c r="H195" s="9"/>
    </row>
    <row r="196" spans="1:8" x14ac:dyDescent="0.25">
      <c r="A196" s="15"/>
      <c r="B196" s="9"/>
      <c r="C196" s="10">
        <f>IF(B196="","",IFERROR(INDEX('部品'!$B$13:$B$312,MATCH(B196,'部品'!$A$13:$A$312,0)),"未登録の部品番号"))</f>
      </c>
      <c r="D196" s="9"/>
      <c r="E196" s="9"/>
      <c r="F196" s="9"/>
      <c r="G196" s="9"/>
      <c r="H196" s="9"/>
    </row>
    <row r="197" spans="1:8" x14ac:dyDescent="0.25">
      <c r="A197" s="15"/>
      <c r="B197" s="9"/>
      <c r="C197" s="10">
        <f>IF(B197="","",IFERROR(INDEX('部品'!$B$13:$B$312,MATCH(B197,'部品'!$A$13:$A$312,0)),"未登録の部品番号"))</f>
      </c>
      <c r="D197" s="9"/>
      <c r="E197" s="9"/>
      <c r="F197" s="9"/>
      <c r="G197" s="9"/>
      <c r="H197" s="9"/>
    </row>
    <row r="198" spans="1:8" x14ac:dyDescent="0.25">
      <c r="A198" s="15"/>
      <c r="B198" s="9"/>
      <c r="C198" s="10">
        <f>IF(B198="","",IFERROR(INDEX('部品'!$B$13:$B$312,MATCH(B198,'部品'!$A$13:$A$312,0)),"未登録の部品番号"))</f>
      </c>
      <c r="D198" s="9"/>
      <c r="E198" s="9"/>
      <c r="F198" s="9"/>
      <c r="G198" s="9"/>
      <c r="H198" s="9"/>
    </row>
    <row r="199" spans="1:8" x14ac:dyDescent="0.25">
      <c r="A199" s="15"/>
      <c r="B199" s="9"/>
      <c r="C199" s="10">
        <f>IF(B199="","",IFERROR(INDEX('部品'!$B$13:$B$312,MATCH(B199,'部品'!$A$13:$A$312,0)),"未登録の部品番号"))</f>
      </c>
      <c r="D199" s="9"/>
      <c r="E199" s="9"/>
      <c r="F199" s="9"/>
      <c r="G199" s="9"/>
      <c r="H199" s="9"/>
    </row>
    <row r="200" spans="1:8" x14ac:dyDescent="0.25">
      <c r="A200" s="15"/>
      <c r="B200" s="9"/>
      <c r="C200" s="10">
        <f>IF(B200="","",IFERROR(INDEX('部品'!$B$13:$B$312,MATCH(B200,'部品'!$A$13:$A$312,0)),"未登録の部品番号"))</f>
      </c>
      <c r="D200" s="9"/>
      <c r="E200" s="9"/>
      <c r="F200" s="9"/>
      <c r="G200" s="9"/>
      <c r="H200" s="9"/>
    </row>
    <row r="201" spans="1:8" x14ac:dyDescent="0.25">
      <c r="A201" s="15"/>
      <c r="B201" s="9"/>
      <c r="C201" s="10">
        <f>IF(B201="","",IFERROR(INDEX('部品'!$B$13:$B$312,MATCH(B201,'部品'!$A$13:$A$312,0)),"未登録の部品番号"))</f>
      </c>
      <c r="D201" s="9"/>
      <c r="E201" s="9"/>
      <c r="F201" s="9"/>
      <c r="G201" s="9"/>
      <c r="H201" s="9"/>
    </row>
    <row r="202" spans="1:8" x14ac:dyDescent="0.25">
      <c r="A202" s="15"/>
      <c r="B202" s="9"/>
      <c r="C202" s="10">
        <f>IF(B202="","",IFERROR(INDEX('部品'!$B$13:$B$312,MATCH(B202,'部品'!$A$13:$A$312,0)),"未登録の部品番号"))</f>
      </c>
      <c r="D202" s="9"/>
      <c r="E202" s="9"/>
      <c r="F202" s="9"/>
      <c r="G202" s="9"/>
      <c r="H202" s="9"/>
    </row>
    <row r="203" spans="1:8" x14ac:dyDescent="0.25">
      <c r="A203" s="15"/>
      <c r="B203" s="9"/>
      <c r="C203" s="10">
        <f>IF(B203="","",IFERROR(INDEX('部品'!$B$13:$B$312,MATCH(B203,'部品'!$A$13:$A$312,0)),"未登録の部品番号"))</f>
      </c>
      <c r="D203" s="9"/>
      <c r="E203" s="9"/>
      <c r="F203" s="9"/>
      <c r="G203" s="9"/>
      <c r="H203" s="9"/>
    </row>
    <row r="204" spans="1:8" x14ac:dyDescent="0.25">
      <c r="A204" s="15"/>
      <c r="B204" s="9"/>
      <c r="C204" s="10">
        <f>IF(B204="","",IFERROR(INDEX('部品'!$B$13:$B$312,MATCH(B204,'部品'!$A$13:$A$312,0)),"未登録の部品番号"))</f>
      </c>
      <c r="D204" s="9"/>
      <c r="E204" s="9"/>
      <c r="F204" s="9"/>
      <c r="G204" s="9"/>
      <c r="H204" s="9"/>
    </row>
    <row r="205" spans="1:8" x14ac:dyDescent="0.25">
      <c r="A205" s="15"/>
      <c r="B205" s="9"/>
      <c r="C205" s="10">
        <f>IF(B205="","",IFERROR(INDEX('部品'!$B$13:$B$312,MATCH(B205,'部品'!$A$13:$A$312,0)),"未登録の部品番号"))</f>
      </c>
      <c r="D205" s="9"/>
      <c r="E205" s="9"/>
      <c r="F205" s="9"/>
      <c r="G205" s="9"/>
      <c r="H205" s="9"/>
    </row>
    <row r="206" spans="1:8" x14ac:dyDescent="0.25">
      <c r="A206" s="15"/>
      <c r="B206" s="9"/>
      <c r="C206" s="10">
        <f>IF(B206="","",IFERROR(INDEX('部品'!$B$13:$B$312,MATCH(B206,'部品'!$A$13:$A$312,0)),"未登録の部品番号"))</f>
      </c>
      <c r="D206" s="9"/>
      <c r="E206" s="9"/>
      <c r="F206" s="9"/>
      <c r="G206" s="9"/>
      <c r="H206" s="9"/>
    </row>
    <row r="207" spans="1:8" x14ac:dyDescent="0.25">
      <c r="A207" s="15"/>
      <c r="B207" s="9"/>
      <c r="C207" s="10">
        <f>IF(B207="","",IFERROR(INDEX('部品'!$B$13:$B$312,MATCH(B207,'部品'!$A$13:$A$312,0)),"未登録の部品番号"))</f>
      </c>
      <c r="D207" s="9"/>
      <c r="E207" s="9"/>
      <c r="F207" s="9"/>
      <c r="G207" s="9"/>
      <c r="H207" s="9"/>
    </row>
    <row r="208" spans="1:8" x14ac:dyDescent="0.25">
      <c r="A208" s="15"/>
      <c r="B208" s="9"/>
      <c r="C208" s="10">
        <f>IF(B208="","",IFERROR(INDEX('部品'!$B$13:$B$312,MATCH(B208,'部品'!$A$13:$A$312,0)),"未登録の部品番号"))</f>
      </c>
      <c r="D208" s="9"/>
      <c r="E208" s="9"/>
      <c r="F208" s="9"/>
      <c r="G208" s="9"/>
      <c r="H208" s="9"/>
    </row>
    <row r="209" spans="1:8" x14ac:dyDescent="0.25">
      <c r="A209" s="15"/>
      <c r="B209" s="9"/>
      <c r="C209" s="10">
        <f>IF(B209="","",IFERROR(INDEX('部品'!$B$13:$B$312,MATCH(B209,'部品'!$A$13:$A$312,0)),"未登録の部品番号"))</f>
      </c>
      <c r="D209" s="9"/>
      <c r="E209" s="9"/>
      <c r="F209" s="9"/>
      <c r="G209" s="9"/>
      <c r="H209" s="9"/>
    </row>
    <row r="210" spans="1:8" x14ac:dyDescent="0.25">
      <c r="A210" s="15"/>
      <c r="B210" s="9"/>
      <c r="C210" s="10">
        <f>IF(B210="","",IFERROR(INDEX('部品'!$B$13:$B$312,MATCH(B210,'部品'!$A$13:$A$312,0)),"未登録の部品番号"))</f>
      </c>
      <c r="D210" s="9"/>
      <c r="E210" s="9"/>
      <c r="F210" s="9"/>
      <c r="G210" s="9"/>
      <c r="H210" s="9"/>
    </row>
    <row r="211" spans="1:8" x14ac:dyDescent="0.25">
      <c r="A211" s="15"/>
      <c r="B211" s="9"/>
      <c r="C211" s="10">
        <f>IF(B211="","",IFERROR(INDEX('部品'!$B$13:$B$312,MATCH(B211,'部品'!$A$13:$A$312,0)),"未登録の部品番号"))</f>
      </c>
      <c r="D211" s="9"/>
      <c r="E211" s="9"/>
      <c r="F211" s="9"/>
      <c r="G211" s="9"/>
      <c r="H211" s="9"/>
    </row>
    <row r="212" spans="1:8" x14ac:dyDescent="0.25">
      <c r="A212" s="15"/>
      <c r="B212" s="9"/>
      <c r="C212" s="10">
        <f>IF(B212="","",IFERROR(INDEX('部品'!$B$13:$B$312,MATCH(B212,'部品'!$A$13:$A$312,0)),"未登録の部品番号"))</f>
      </c>
      <c r="D212" s="9"/>
      <c r="E212" s="9"/>
      <c r="F212" s="9"/>
      <c r="G212" s="9"/>
      <c r="H212" s="9"/>
    </row>
    <row r="213" spans="1:8" x14ac:dyDescent="0.25">
      <c r="A213" s="15"/>
      <c r="B213" s="9"/>
      <c r="C213" s="10">
        <f>IF(B213="","",IFERROR(INDEX('部品'!$B$13:$B$312,MATCH(B213,'部品'!$A$13:$A$312,0)),"未登録の部品番号"))</f>
      </c>
      <c r="D213" s="9"/>
      <c r="E213" s="9"/>
      <c r="F213" s="9"/>
      <c r="G213" s="9"/>
      <c r="H213" s="9"/>
    </row>
    <row r="214" spans="1:8" x14ac:dyDescent="0.25">
      <c r="A214" s="15"/>
      <c r="B214" s="9"/>
      <c r="C214" s="10">
        <f>IF(B214="","",IFERROR(INDEX('部品'!$B$13:$B$312,MATCH(B214,'部品'!$A$13:$A$312,0)),"未登録の部品番号"))</f>
      </c>
      <c r="D214" s="9"/>
      <c r="E214" s="9"/>
      <c r="F214" s="9"/>
      <c r="G214" s="9"/>
      <c r="H214" s="9"/>
    </row>
    <row r="215" spans="1:8" x14ac:dyDescent="0.25">
      <c r="A215" s="15"/>
      <c r="B215" s="9"/>
      <c r="C215" s="10">
        <f>IF(B215="","",IFERROR(INDEX('部品'!$B$13:$B$312,MATCH(B215,'部品'!$A$13:$A$312,0)),"未登録の部品番号"))</f>
      </c>
      <c r="D215" s="9"/>
      <c r="E215" s="9"/>
      <c r="F215" s="9"/>
      <c r="G215" s="9"/>
      <c r="H215" s="9"/>
    </row>
    <row r="216" spans="1:8" x14ac:dyDescent="0.25">
      <c r="A216" s="15"/>
      <c r="B216" s="9"/>
      <c r="C216" s="10">
        <f>IF(B216="","",IFERROR(INDEX('部品'!$B$13:$B$312,MATCH(B216,'部品'!$A$13:$A$312,0)),"未登録の部品番号"))</f>
      </c>
      <c r="D216" s="9"/>
      <c r="E216" s="9"/>
      <c r="F216" s="9"/>
      <c r="G216" s="9"/>
      <c r="H216" s="9"/>
    </row>
    <row r="217" spans="1:8" x14ac:dyDescent="0.25">
      <c r="A217" s="15"/>
      <c r="B217" s="9"/>
      <c r="C217" s="10">
        <f>IF(B217="","",IFERROR(INDEX('部品'!$B$13:$B$312,MATCH(B217,'部品'!$A$13:$A$312,0)),"未登録の部品番号"))</f>
      </c>
      <c r="D217" s="9"/>
      <c r="E217" s="9"/>
      <c r="F217" s="9"/>
      <c r="G217" s="9"/>
      <c r="H217" s="9"/>
    </row>
    <row r="218" spans="1:8" x14ac:dyDescent="0.25">
      <c r="A218" s="15"/>
      <c r="B218" s="9"/>
      <c r="C218" s="10">
        <f>IF(B218="","",IFERROR(INDEX('部品'!$B$13:$B$312,MATCH(B218,'部品'!$A$13:$A$312,0)),"未登録の部品番号"))</f>
      </c>
      <c r="D218" s="9"/>
      <c r="E218" s="9"/>
      <c r="F218" s="9"/>
      <c r="G218" s="9"/>
      <c r="H218" s="9"/>
    </row>
    <row r="219" spans="1:8" x14ac:dyDescent="0.25">
      <c r="A219" s="15"/>
      <c r="B219" s="9"/>
      <c r="C219" s="10">
        <f>IF(B219="","",IFERROR(INDEX('部品'!$B$13:$B$312,MATCH(B219,'部品'!$A$13:$A$312,0)),"未登録の部品番号"))</f>
      </c>
      <c r="D219" s="9"/>
      <c r="E219" s="9"/>
      <c r="F219" s="9"/>
      <c r="G219" s="9"/>
      <c r="H219" s="9"/>
    </row>
    <row r="220" spans="1:8" x14ac:dyDescent="0.25">
      <c r="A220" s="15"/>
      <c r="B220" s="9"/>
      <c r="C220" s="10">
        <f>IF(B220="","",IFERROR(INDEX('部品'!$B$13:$B$312,MATCH(B220,'部品'!$A$13:$A$312,0)),"未登録の部品番号"))</f>
      </c>
      <c r="D220" s="9"/>
      <c r="E220" s="9"/>
      <c r="F220" s="9"/>
      <c r="G220" s="9"/>
      <c r="H220" s="9"/>
    </row>
    <row r="221" spans="1:8" x14ac:dyDescent="0.25">
      <c r="A221" s="15"/>
      <c r="B221" s="9"/>
      <c r="C221" s="10">
        <f>IF(B221="","",IFERROR(INDEX('部品'!$B$13:$B$312,MATCH(B221,'部品'!$A$13:$A$312,0)),"未登録の部品番号"))</f>
      </c>
      <c r="D221" s="9"/>
      <c r="E221" s="9"/>
      <c r="F221" s="9"/>
      <c r="G221" s="9"/>
      <c r="H221" s="9"/>
    </row>
    <row r="222" spans="1:8" x14ac:dyDescent="0.25">
      <c r="A222" s="15"/>
      <c r="B222" s="9"/>
      <c r="C222" s="10">
        <f>IF(B222="","",IFERROR(INDEX('部品'!$B$13:$B$312,MATCH(B222,'部品'!$A$13:$A$312,0)),"未登録の部品番号"))</f>
      </c>
      <c r="D222" s="9"/>
      <c r="E222" s="9"/>
      <c r="F222" s="9"/>
      <c r="G222" s="9"/>
      <c r="H222" s="9"/>
    </row>
    <row r="223" spans="1:8" x14ac:dyDescent="0.25">
      <c r="A223" s="15"/>
      <c r="B223" s="9"/>
      <c r="C223" s="10">
        <f>IF(B223="","",IFERROR(INDEX('部品'!$B$13:$B$312,MATCH(B223,'部品'!$A$13:$A$312,0)),"未登録の部品番号"))</f>
      </c>
      <c r="D223" s="9"/>
      <c r="E223" s="9"/>
      <c r="F223" s="9"/>
      <c r="G223" s="9"/>
      <c r="H223" s="9"/>
    </row>
    <row r="224" spans="1:8" x14ac:dyDescent="0.25">
      <c r="A224" s="15"/>
      <c r="B224" s="9"/>
      <c r="C224" s="10">
        <f>IF(B224="","",IFERROR(INDEX('部品'!$B$13:$B$312,MATCH(B224,'部品'!$A$13:$A$312,0)),"未登録の部品番号"))</f>
      </c>
      <c r="D224" s="9"/>
      <c r="E224" s="9"/>
      <c r="F224" s="9"/>
      <c r="G224" s="9"/>
      <c r="H224" s="9"/>
    </row>
    <row r="225" spans="1:8" x14ac:dyDescent="0.25">
      <c r="A225" s="15"/>
      <c r="B225" s="9"/>
      <c r="C225" s="10">
        <f>IF(B225="","",IFERROR(INDEX('部品'!$B$13:$B$312,MATCH(B225,'部品'!$A$13:$A$312,0)),"未登録の部品番号"))</f>
      </c>
      <c r="D225" s="9"/>
      <c r="E225" s="9"/>
      <c r="F225" s="9"/>
      <c r="G225" s="9"/>
      <c r="H225" s="9"/>
    </row>
    <row r="226" spans="1:8" x14ac:dyDescent="0.25">
      <c r="A226" s="15"/>
      <c r="B226" s="9"/>
      <c r="C226" s="10">
        <f>IF(B226="","",IFERROR(INDEX('部品'!$B$13:$B$312,MATCH(B226,'部品'!$A$13:$A$312,0)),"未登録の部品番号"))</f>
      </c>
      <c r="D226" s="9"/>
      <c r="E226" s="9"/>
      <c r="F226" s="9"/>
      <c r="G226" s="9"/>
      <c r="H226" s="9"/>
    </row>
    <row r="227" spans="1:8" x14ac:dyDescent="0.25">
      <c r="A227" s="15"/>
      <c r="B227" s="9"/>
      <c r="C227" s="10">
        <f>IF(B227="","",IFERROR(INDEX('部品'!$B$13:$B$312,MATCH(B227,'部品'!$A$13:$A$312,0)),"未登録の部品番号"))</f>
      </c>
      <c r="D227" s="9"/>
      <c r="E227" s="9"/>
      <c r="F227" s="9"/>
      <c r="G227" s="9"/>
      <c r="H227" s="9"/>
    </row>
    <row r="228" spans="1:8" x14ac:dyDescent="0.25">
      <c r="A228" s="15"/>
      <c r="B228" s="9"/>
      <c r="C228" s="10">
        <f>IF(B228="","",IFERROR(INDEX('部品'!$B$13:$B$312,MATCH(B228,'部品'!$A$13:$A$312,0)),"未登録の部品番号"))</f>
      </c>
      <c r="D228" s="9"/>
      <c r="E228" s="9"/>
      <c r="F228" s="9"/>
      <c r="G228" s="9"/>
      <c r="H228" s="9"/>
    </row>
    <row r="229" spans="1:8" x14ac:dyDescent="0.25">
      <c r="A229" s="15"/>
      <c r="B229" s="9"/>
      <c r="C229" s="10">
        <f>IF(B229="","",IFERROR(INDEX('部品'!$B$13:$B$312,MATCH(B229,'部品'!$A$13:$A$312,0)),"未登録の部品番号"))</f>
      </c>
      <c r="D229" s="9"/>
      <c r="E229" s="9"/>
      <c r="F229" s="9"/>
      <c r="G229" s="9"/>
      <c r="H229" s="9"/>
    </row>
    <row r="230" spans="1:8" x14ac:dyDescent="0.25">
      <c r="A230" s="15"/>
      <c r="B230" s="9"/>
      <c r="C230" s="10">
        <f>IF(B230="","",IFERROR(INDEX('部品'!$B$13:$B$312,MATCH(B230,'部品'!$A$13:$A$312,0)),"未登録の部品番号"))</f>
      </c>
      <c r="D230" s="9"/>
      <c r="E230" s="9"/>
      <c r="F230" s="9"/>
      <c r="G230" s="9"/>
      <c r="H230" s="9"/>
    </row>
    <row r="231" spans="1:8" x14ac:dyDescent="0.25">
      <c r="A231" s="15"/>
      <c r="B231" s="9"/>
      <c r="C231" s="10">
        <f>IF(B231="","",IFERROR(INDEX('部品'!$B$13:$B$312,MATCH(B231,'部品'!$A$13:$A$312,0)),"未登録の部品番号"))</f>
      </c>
      <c r="D231" s="9"/>
      <c r="E231" s="9"/>
      <c r="F231" s="9"/>
      <c r="G231" s="9"/>
      <c r="H231" s="9"/>
    </row>
    <row r="232" spans="1:8" x14ac:dyDescent="0.25">
      <c r="A232" s="15"/>
      <c r="B232" s="9"/>
      <c r="C232" s="10">
        <f>IF(B232="","",IFERROR(INDEX('部品'!$B$13:$B$312,MATCH(B232,'部品'!$A$13:$A$312,0)),"未登録の部品番号"))</f>
      </c>
      <c r="D232" s="9"/>
      <c r="E232" s="9"/>
      <c r="F232" s="9"/>
      <c r="G232" s="9"/>
      <c r="H232" s="9"/>
    </row>
    <row r="233" spans="1:8" x14ac:dyDescent="0.25">
      <c r="A233" s="15"/>
      <c r="B233" s="9"/>
      <c r="C233" s="10">
        <f>IF(B233="","",IFERROR(INDEX('部品'!$B$13:$B$312,MATCH(B233,'部品'!$A$13:$A$312,0)),"未登録の部品番号"))</f>
      </c>
      <c r="D233" s="9"/>
      <c r="E233" s="9"/>
      <c r="F233" s="9"/>
      <c r="G233" s="9"/>
      <c r="H233" s="9"/>
    </row>
    <row r="234" spans="1:8" x14ac:dyDescent="0.25">
      <c r="A234" s="15"/>
      <c r="B234" s="9"/>
      <c r="C234" s="10">
        <f>IF(B234="","",IFERROR(INDEX('部品'!$B$13:$B$312,MATCH(B234,'部品'!$A$13:$A$312,0)),"未登録の部品番号"))</f>
      </c>
      <c r="D234" s="9"/>
      <c r="E234" s="9"/>
      <c r="F234" s="9"/>
      <c r="G234" s="9"/>
      <c r="H234" s="9"/>
    </row>
    <row r="235" spans="1:8" x14ac:dyDescent="0.25">
      <c r="A235" s="15"/>
      <c r="B235" s="9"/>
      <c r="C235" s="10">
        <f>IF(B235="","",IFERROR(INDEX('部品'!$B$13:$B$312,MATCH(B235,'部品'!$A$13:$A$312,0)),"未登録の部品番号"))</f>
      </c>
      <c r="D235" s="9"/>
      <c r="E235" s="9"/>
      <c r="F235" s="9"/>
      <c r="G235" s="9"/>
      <c r="H235" s="9"/>
    </row>
    <row r="236" spans="1:8" x14ac:dyDescent="0.25">
      <c r="A236" s="15"/>
      <c r="B236" s="9"/>
      <c r="C236" s="10">
        <f>IF(B236="","",IFERROR(INDEX('部品'!$B$13:$B$312,MATCH(B236,'部品'!$A$13:$A$312,0)),"未登録の部品番号"))</f>
      </c>
      <c r="D236" s="9"/>
      <c r="E236" s="9"/>
      <c r="F236" s="9"/>
      <c r="G236" s="9"/>
      <c r="H236" s="9"/>
    </row>
    <row r="237" spans="1:8" x14ac:dyDescent="0.25">
      <c r="A237" s="15"/>
      <c r="B237" s="9"/>
      <c r="C237" s="10">
        <f>IF(B237="","",IFERROR(INDEX('部品'!$B$13:$B$312,MATCH(B237,'部品'!$A$13:$A$312,0)),"未登録の部品番号"))</f>
      </c>
      <c r="D237" s="9"/>
      <c r="E237" s="9"/>
      <c r="F237" s="9"/>
      <c r="G237" s="9"/>
      <c r="H237" s="9"/>
    </row>
    <row r="238" spans="1:8" x14ac:dyDescent="0.25">
      <c r="A238" s="15"/>
      <c r="B238" s="9"/>
      <c r="C238" s="10">
        <f>IF(B238="","",IFERROR(INDEX('部品'!$B$13:$B$312,MATCH(B238,'部品'!$A$13:$A$312,0)),"未登録の部品番号"))</f>
      </c>
      <c r="D238" s="9"/>
      <c r="E238" s="9"/>
      <c r="F238" s="9"/>
      <c r="G238" s="9"/>
      <c r="H238" s="9"/>
    </row>
    <row r="239" spans="1:8" x14ac:dyDescent="0.25">
      <c r="A239" s="15"/>
      <c r="B239" s="9"/>
      <c r="C239" s="10">
        <f>IF(B239="","",IFERROR(INDEX('部品'!$B$13:$B$312,MATCH(B239,'部品'!$A$13:$A$312,0)),"未登録の部品番号"))</f>
      </c>
      <c r="D239" s="9"/>
      <c r="E239" s="9"/>
      <c r="F239" s="9"/>
      <c r="G239" s="9"/>
      <c r="H239" s="9"/>
    </row>
    <row r="240" spans="1:8" x14ac:dyDescent="0.25">
      <c r="A240" s="15"/>
      <c r="B240" s="9"/>
      <c r="C240" s="10">
        <f>IF(B240="","",IFERROR(INDEX('部品'!$B$13:$B$312,MATCH(B240,'部品'!$A$13:$A$312,0)),"未登録の部品番号"))</f>
      </c>
      <c r="D240" s="9"/>
      <c r="E240" s="9"/>
      <c r="F240" s="9"/>
      <c r="G240" s="9"/>
      <c r="H240" s="9"/>
    </row>
    <row r="241" spans="1:8" x14ac:dyDescent="0.25">
      <c r="A241" s="15"/>
      <c r="B241" s="9"/>
      <c r="C241" s="10">
        <f>IF(B241="","",IFERROR(INDEX('部品'!$B$13:$B$312,MATCH(B241,'部品'!$A$13:$A$312,0)),"未登録の部品番号"))</f>
      </c>
      <c r="D241" s="9"/>
      <c r="E241" s="9"/>
      <c r="F241" s="9"/>
      <c r="G241" s="9"/>
      <c r="H241" s="9"/>
    </row>
    <row r="242" spans="1:8" x14ac:dyDescent="0.25">
      <c r="A242" s="15"/>
      <c r="B242" s="9"/>
      <c r="C242" s="10">
        <f>IF(B242="","",IFERROR(INDEX('部品'!$B$13:$B$312,MATCH(B242,'部品'!$A$13:$A$312,0)),"未登録の部品番号"))</f>
      </c>
      <c r="D242" s="9"/>
      <c r="E242" s="9"/>
      <c r="F242" s="9"/>
      <c r="G242" s="9"/>
      <c r="H242" s="9"/>
    </row>
    <row r="243" spans="1:8" x14ac:dyDescent="0.25">
      <c r="A243" s="15"/>
      <c r="B243" s="9"/>
      <c r="C243" s="10">
        <f>IF(B243="","",IFERROR(INDEX('部品'!$B$13:$B$312,MATCH(B243,'部品'!$A$13:$A$312,0)),"未登録の部品番号"))</f>
      </c>
      <c r="D243" s="9"/>
      <c r="E243" s="9"/>
      <c r="F243" s="9"/>
      <c r="G243" s="9"/>
      <c r="H243" s="9"/>
    </row>
    <row r="244" spans="1:8" x14ac:dyDescent="0.25">
      <c r="A244" s="15"/>
      <c r="B244" s="9"/>
      <c r="C244" s="10">
        <f>IF(B244="","",IFERROR(INDEX('部品'!$B$13:$B$312,MATCH(B244,'部品'!$A$13:$A$312,0)),"未登録の部品番号"))</f>
      </c>
      <c r="D244" s="9"/>
      <c r="E244" s="9"/>
      <c r="F244" s="9"/>
      <c r="G244" s="9"/>
      <c r="H244" s="9"/>
    </row>
    <row r="245" spans="1:8" x14ac:dyDescent="0.25">
      <c r="A245" s="15"/>
      <c r="B245" s="9"/>
      <c r="C245" s="10">
        <f>IF(B245="","",IFERROR(INDEX('部品'!$B$13:$B$312,MATCH(B245,'部品'!$A$13:$A$312,0)),"未登録の部品番号"))</f>
      </c>
      <c r="D245" s="9"/>
      <c r="E245" s="9"/>
      <c r="F245" s="9"/>
      <c r="G245" s="9"/>
      <c r="H245" s="9"/>
    </row>
    <row r="246" spans="1:8" x14ac:dyDescent="0.25">
      <c r="A246" s="15"/>
      <c r="B246" s="9"/>
      <c r="C246" s="10">
        <f>IF(B246="","",IFERROR(INDEX('部品'!$B$13:$B$312,MATCH(B246,'部品'!$A$13:$A$312,0)),"未登録の部品番号"))</f>
      </c>
      <c r="D246" s="9"/>
      <c r="E246" s="9"/>
      <c r="F246" s="9"/>
      <c r="G246" s="9"/>
      <c r="H246" s="9"/>
    </row>
    <row r="247" spans="1:8" x14ac:dyDescent="0.25">
      <c r="A247" s="15"/>
      <c r="B247" s="9"/>
      <c r="C247" s="10">
        <f>IF(B247="","",IFERROR(INDEX('部品'!$B$13:$B$312,MATCH(B247,'部品'!$A$13:$A$312,0)),"未登録の部品番号"))</f>
      </c>
      <c r="D247" s="9"/>
      <c r="E247" s="9"/>
      <c r="F247" s="9"/>
      <c r="G247" s="9"/>
      <c r="H247" s="9"/>
    </row>
    <row r="248" spans="1:8" x14ac:dyDescent="0.25">
      <c r="A248" s="15"/>
      <c r="B248" s="9"/>
      <c r="C248" s="10">
        <f>IF(B248="","",IFERROR(INDEX('部品'!$B$13:$B$312,MATCH(B248,'部品'!$A$13:$A$312,0)),"未登録の部品番号"))</f>
      </c>
      <c r="D248" s="9"/>
      <c r="E248" s="9"/>
      <c r="F248" s="9"/>
      <c r="G248" s="9"/>
      <c r="H248" s="9"/>
    </row>
    <row r="249" spans="1:8" x14ac:dyDescent="0.25">
      <c r="A249" s="15"/>
      <c r="B249" s="9"/>
      <c r="C249" s="10">
        <f>IF(B249="","",IFERROR(INDEX('部品'!$B$13:$B$312,MATCH(B249,'部品'!$A$13:$A$312,0)),"未登録の部品番号"))</f>
      </c>
      <c r="D249" s="9"/>
      <c r="E249" s="9"/>
      <c r="F249" s="9"/>
      <c r="G249" s="9"/>
      <c r="H249" s="9"/>
    </row>
    <row r="250" spans="1:8" x14ac:dyDescent="0.25">
      <c r="A250" s="15"/>
      <c r="B250" s="9"/>
      <c r="C250" s="10">
        <f>IF(B250="","",IFERROR(INDEX('部品'!$B$13:$B$312,MATCH(B250,'部品'!$A$13:$A$312,0)),"未登録の部品番号"))</f>
      </c>
      <c r="D250" s="9"/>
      <c r="E250" s="9"/>
      <c r="F250" s="9"/>
      <c r="G250" s="9"/>
      <c r="H250" s="9"/>
    </row>
    <row r="251" spans="1:8" x14ac:dyDescent="0.25">
      <c r="A251" s="15"/>
      <c r="B251" s="9"/>
      <c r="C251" s="10">
        <f>IF(B251="","",IFERROR(INDEX('部品'!$B$13:$B$312,MATCH(B251,'部品'!$A$13:$A$312,0)),"未登録の部品番号"))</f>
      </c>
      <c r="D251" s="9"/>
      <c r="E251" s="9"/>
      <c r="F251" s="9"/>
      <c r="G251" s="9"/>
      <c r="H251" s="9"/>
    </row>
    <row r="252" spans="1:8" x14ac:dyDescent="0.25">
      <c r="A252" s="15"/>
      <c r="B252" s="9"/>
      <c r="C252" s="10">
        <f>IF(B252="","",IFERROR(INDEX('部品'!$B$13:$B$312,MATCH(B252,'部品'!$A$13:$A$312,0)),"未登録の部品番号"))</f>
      </c>
      <c r="D252" s="9"/>
      <c r="E252" s="9"/>
      <c r="F252" s="9"/>
      <c r="G252" s="9"/>
      <c r="H252" s="9"/>
    </row>
    <row r="253" spans="1:8" x14ac:dyDescent="0.25">
      <c r="A253" s="15"/>
      <c r="B253" s="9"/>
      <c r="C253" s="10">
        <f>IF(B253="","",IFERROR(INDEX('部品'!$B$13:$B$312,MATCH(B253,'部品'!$A$13:$A$312,0)),"未登録の部品番号"))</f>
      </c>
      <c r="D253" s="9"/>
      <c r="E253" s="9"/>
      <c r="F253" s="9"/>
      <c r="G253" s="9"/>
      <c r="H253" s="9"/>
    </row>
    <row r="254" spans="1:8" x14ac:dyDescent="0.25">
      <c r="A254" s="15"/>
      <c r="B254" s="9"/>
      <c r="C254" s="10">
        <f>IF(B254="","",IFERROR(INDEX('部品'!$B$13:$B$312,MATCH(B254,'部品'!$A$13:$A$312,0)),"未登録の部品番号"))</f>
      </c>
      <c r="D254" s="9"/>
      <c r="E254" s="9"/>
      <c r="F254" s="9"/>
      <c r="G254" s="9"/>
      <c r="H254" s="9"/>
    </row>
    <row r="255" spans="1:8" x14ac:dyDescent="0.25">
      <c r="A255" s="15"/>
      <c r="B255" s="9"/>
      <c r="C255" s="10">
        <f>IF(B255="","",IFERROR(INDEX('部品'!$B$13:$B$312,MATCH(B255,'部品'!$A$13:$A$312,0)),"未登録の部品番号"))</f>
      </c>
      <c r="D255" s="9"/>
      <c r="E255" s="9"/>
      <c r="F255" s="9"/>
      <c r="G255" s="9"/>
      <c r="H255" s="9"/>
    </row>
    <row r="256" spans="1:8" x14ac:dyDescent="0.25">
      <c r="A256" s="15"/>
      <c r="B256" s="9"/>
      <c r="C256" s="10">
        <f>IF(B256="","",IFERROR(INDEX('部品'!$B$13:$B$312,MATCH(B256,'部品'!$A$13:$A$312,0)),"未登録の部品番号"))</f>
      </c>
      <c r="D256" s="9"/>
      <c r="E256" s="9"/>
      <c r="F256" s="9"/>
      <c r="G256" s="9"/>
      <c r="H256" s="9"/>
    </row>
    <row r="257" spans="1:8" x14ac:dyDescent="0.25">
      <c r="A257" s="15"/>
      <c r="B257" s="9"/>
      <c r="C257" s="10">
        <f>IF(B257="","",IFERROR(INDEX('部品'!$B$13:$B$312,MATCH(B257,'部品'!$A$13:$A$312,0)),"未登録の部品番号"))</f>
      </c>
      <c r="D257" s="9"/>
      <c r="E257" s="9"/>
      <c r="F257" s="9"/>
      <c r="G257" s="9"/>
      <c r="H257" s="9"/>
    </row>
    <row r="258" spans="1:8" x14ac:dyDescent="0.25">
      <c r="A258" s="15"/>
      <c r="B258" s="9"/>
      <c r="C258" s="10">
        <f>IF(B258="","",IFERROR(INDEX('部品'!$B$13:$B$312,MATCH(B258,'部品'!$A$13:$A$312,0)),"未登録の部品番号"))</f>
      </c>
      <c r="D258" s="9"/>
      <c r="E258" s="9"/>
      <c r="F258" s="9"/>
      <c r="G258" s="9"/>
      <c r="H258" s="9"/>
    </row>
    <row r="259" spans="1:8" x14ac:dyDescent="0.25">
      <c r="A259" s="15"/>
      <c r="B259" s="9"/>
      <c r="C259" s="10">
        <f>IF(B259="","",IFERROR(INDEX('部品'!$B$13:$B$312,MATCH(B259,'部品'!$A$13:$A$312,0)),"未登録の部品番号"))</f>
      </c>
      <c r="D259" s="9"/>
      <c r="E259" s="9"/>
      <c r="F259" s="9"/>
      <c r="G259" s="9"/>
      <c r="H259" s="9"/>
    </row>
    <row r="260" spans="1:8" x14ac:dyDescent="0.25">
      <c r="A260" s="15"/>
      <c r="B260" s="9"/>
      <c r="C260" s="10">
        <f>IF(B260="","",IFERROR(INDEX('部品'!$B$13:$B$312,MATCH(B260,'部品'!$A$13:$A$312,0)),"未登録の部品番号"))</f>
      </c>
      <c r="D260" s="9"/>
      <c r="E260" s="9"/>
      <c r="F260" s="9"/>
      <c r="G260" s="9"/>
      <c r="H260" s="9"/>
    </row>
    <row r="261" spans="1:8" x14ac:dyDescent="0.25">
      <c r="A261" s="15"/>
      <c r="B261" s="9"/>
      <c r="C261" s="10">
        <f>IF(B261="","",IFERROR(INDEX('部品'!$B$13:$B$312,MATCH(B261,'部品'!$A$13:$A$312,0)),"未登録の部品番号"))</f>
      </c>
      <c r="D261" s="9"/>
      <c r="E261" s="9"/>
      <c r="F261" s="9"/>
      <c r="G261" s="9"/>
      <c r="H261" s="9"/>
    </row>
    <row r="262" spans="1:8" x14ac:dyDescent="0.25">
      <c r="A262" s="15"/>
      <c r="B262" s="9"/>
      <c r="C262" s="10">
        <f>IF(B262="","",IFERROR(INDEX('部品'!$B$13:$B$312,MATCH(B262,'部品'!$A$13:$A$312,0)),"未登録の部品番号"))</f>
      </c>
      <c r="D262" s="9"/>
      <c r="E262" s="9"/>
      <c r="F262" s="9"/>
      <c r="G262" s="9"/>
      <c r="H262" s="9"/>
    </row>
    <row r="263" spans="1:8" x14ac:dyDescent="0.25">
      <c r="A263" s="15"/>
      <c r="B263" s="9"/>
      <c r="C263" s="10">
        <f>IF(B263="","",IFERROR(INDEX('部品'!$B$13:$B$312,MATCH(B263,'部品'!$A$13:$A$312,0)),"未登録の部品番号"))</f>
      </c>
      <c r="D263" s="9"/>
      <c r="E263" s="9"/>
      <c r="F263" s="9"/>
      <c r="G263" s="9"/>
      <c r="H263" s="9"/>
    </row>
    <row r="264" spans="1:8" x14ac:dyDescent="0.25">
      <c r="A264" s="15"/>
      <c r="B264" s="9"/>
      <c r="C264" s="10">
        <f>IF(B264="","",IFERROR(INDEX('部品'!$B$13:$B$312,MATCH(B264,'部品'!$A$13:$A$312,0)),"未登録の部品番号"))</f>
      </c>
      <c r="D264" s="9"/>
      <c r="E264" s="9"/>
      <c r="F264" s="9"/>
      <c r="G264" s="9"/>
      <c r="H264" s="9"/>
    </row>
    <row r="265" spans="1:8" x14ac:dyDescent="0.25">
      <c r="A265" s="15"/>
      <c r="B265" s="9"/>
      <c r="C265" s="10">
        <f>IF(B265="","",IFERROR(INDEX('部品'!$B$13:$B$312,MATCH(B265,'部品'!$A$13:$A$312,0)),"未登録の部品番号"))</f>
      </c>
      <c r="D265" s="9"/>
      <c r="E265" s="9"/>
      <c r="F265" s="9"/>
      <c r="G265" s="9"/>
      <c r="H265" s="9"/>
    </row>
    <row r="266" spans="1:8" x14ac:dyDescent="0.25">
      <c r="A266" s="15"/>
      <c r="B266" s="9"/>
      <c r="C266" s="10">
        <f>IF(B266="","",IFERROR(INDEX('部品'!$B$13:$B$312,MATCH(B266,'部品'!$A$13:$A$312,0)),"未登録の部品番号"))</f>
      </c>
      <c r="D266" s="9"/>
      <c r="E266" s="9"/>
      <c r="F266" s="9"/>
      <c r="G266" s="9"/>
      <c r="H266" s="9"/>
    </row>
    <row r="267" spans="1:8" x14ac:dyDescent="0.25">
      <c r="A267" s="15"/>
      <c r="B267" s="9"/>
      <c r="C267" s="10">
        <f>IF(B267="","",IFERROR(INDEX('部品'!$B$13:$B$312,MATCH(B267,'部品'!$A$13:$A$312,0)),"未登録の部品番号"))</f>
      </c>
      <c r="D267" s="9"/>
      <c r="E267" s="9"/>
      <c r="F267" s="9"/>
      <c r="G267" s="9"/>
      <c r="H267" s="9"/>
    </row>
    <row r="268" spans="1:8" x14ac:dyDescent="0.25">
      <c r="A268" s="15"/>
      <c r="B268" s="9"/>
      <c r="C268" s="10">
        <f>IF(B268="","",IFERROR(INDEX('部品'!$B$13:$B$312,MATCH(B268,'部品'!$A$13:$A$312,0)),"未登録の部品番号"))</f>
      </c>
      <c r="D268" s="9"/>
      <c r="E268" s="9"/>
      <c r="F268" s="9"/>
      <c r="G268" s="9"/>
      <c r="H268" s="9"/>
    </row>
    <row r="269" spans="1:8" x14ac:dyDescent="0.25">
      <c r="A269" s="15"/>
      <c r="B269" s="9"/>
      <c r="C269" s="10">
        <f>IF(B269="","",IFERROR(INDEX('部品'!$B$13:$B$312,MATCH(B269,'部品'!$A$13:$A$312,0)),"未登録の部品番号"))</f>
      </c>
      <c r="D269" s="9"/>
      <c r="E269" s="9"/>
      <c r="F269" s="9"/>
      <c r="G269" s="9"/>
      <c r="H269" s="9"/>
    </row>
    <row r="270" spans="1:8" x14ac:dyDescent="0.25">
      <c r="A270" s="15"/>
      <c r="B270" s="9"/>
      <c r="C270" s="10">
        <f>IF(B270="","",IFERROR(INDEX('部品'!$B$13:$B$312,MATCH(B270,'部品'!$A$13:$A$312,0)),"未登録の部品番号"))</f>
      </c>
      <c r="D270" s="9"/>
      <c r="E270" s="9"/>
      <c r="F270" s="9"/>
      <c r="G270" s="9"/>
      <c r="H270" s="9"/>
    </row>
    <row r="271" spans="1:8" x14ac:dyDescent="0.25">
      <c r="A271" s="15"/>
      <c r="B271" s="9"/>
      <c r="C271" s="10">
        <f>IF(B271="","",IFERROR(INDEX('部品'!$B$13:$B$312,MATCH(B271,'部品'!$A$13:$A$312,0)),"未登録の部品番号"))</f>
      </c>
      <c r="D271" s="9"/>
      <c r="E271" s="9"/>
      <c r="F271" s="9"/>
      <c r="G271" s="9"/>
      <c r="H271" s="9"/>
    </row>
    <row r="272" spans="1:8" x14ac:dyDescent="0.25">
      <c r="A272" s="15"/>
      <c r="B272" s="9"/>
      <c r="C272" s="10">
        <f>IF(B272="","",IFERROR(INDEX('部品'!$B$13:$B$312,MATCH(B272,'部品'!$A$13:$A$312,0)),"未登録の部品番号"))</f>
      </c>
      <c r="D272" s="9"/>
      <c r="E272" s="9"/>
      <c r="F272" s="9"/>
      <c r="G272" s="9"/>
      <c r="H272" s="9"/>
    </row>
    <row r="273" spans="1:8" x14ac:dyDescent="0.25">
      <c r="A273" s="15"/>
      <c r="B273" s="9"/>
      <c r="C273" s="10">
        <f>IF(B273="","",IFERROR(INDEX('部品'!$B$13:$B$312,MATCH(B273,'部品'!$A$13:$A$312,0)),"未登録の部品番号"))</f>
      </c>
      <c r="D273" s="9"/>
      <c r="E273" s="9"/>
      <c r="F273" s="9"/>
      <c r="G273" s="9"/>
      <c r="H273" s="9"/>
    </row>
    <row r="274" spans="1:8" x14ac:dyDescent="0.25">
      <c r="A274" s="15"/>
      <c r="B274" s="9"/>
      <c r="C274" s="10">
        <f>IF(B274="","",IFERROR(INDEX('部品'!$B$13:$B$312,MATCH(B274,'部品'!$A$13:$A$312,0)),"未登録の部品番号"))</f>
      </c>
      <c r="D274" s="9"/>
      <c r="E274" s="9"/>
      <c r="F274" s="9"/>
      <c r="G274" s="9"/>
      <c r="H274" s="9"/>
    </row>
    <row r="275" spans="1:8" x14ac:dyDescent="0.25">
      <c r="A275" s="15"/>
      <c r="B275" s="9"/>
      <c r="C275" s="10">
        <f>IF(B275="","",IFERROR(INDEX('部品'!$B$13:$B$312,MATCH(B275,'部品'!$A$13:$A$312,0)),"未登録の部品番号"))</f>
      </c>
      <c r="D275" s="9"/>
      <c r="E275" s="9"/>
      <c r="F275" s="9"/>
      <c r="G275" s="9"/>
      <c r="H275" s="9"/>
    </row>
    <row r="276" spans="1:8" x14ac:dyDescent="0.25">
      <c r="A276" s="15"/>
      <c r="B276" s="9"/>
      <c r="C276" s="10">
        <f>IF(B276="","",IFERROR(INDEX('部品'!$B$13:$B$312,MATCH(B276,'部品'!$A$13:$A$312,0)),"未登録の部品番号"))</f>
      </c>
      <c r="D276" s="9"/>
      <c r="E276" s="9"/>
      <c r="F276" s="9"/>
      <c r="G276" s="9"/>
      <c r="H276" s="9"/>
    </row>
    <row r="277" spans="1:8" x14ac:dyDescent="0.25">
      <c r="A277" s="15"/>
      <c r="B277" s="9"/>
      <c r="C277" s="10">
        <f>IF(B277="","",IFERROR(INDEX('部品'!$B$13:$B$312,MATCH(B277,'部品'!$A$13:$A$312,0)),"未登録の部品番号"))</f>
      </c>
      <c r="D277" s="9"/>
      <c r="E277" s="9"/>
      <c r="F277" s="9"/>
      <c r="G277" s="9"/>
      <c r="H277" s="9"/>
    </row>
    <row r="278" spans="1:8" x14ac:dyDescent="0.25">
      <c r="A278" s="15"/>
      <c r="B278" s="9"/>
      <c r="C278" s="10">
        <f>IF(B278="","",IFERROR(INDEX('部品'!$B$13:$B$312,MATCH(B278,'部品'!$A$13:$A$312,0)),"未登録の部品番号"))</f>
      </c>
      <c r="D278" s="9"/>
      <c r="E278" s="9"/>
      <c r="F278" s="9"/>
      <c r="G278" s="9"/>
      <c r="H278" s="9"/>
    </row>
    <row r="279" spans="1:8" x14ac:dyDescent="0.25">
      <c r="A279" s="15"/>
      <c r="B279" s="9"/>
      <c r="C279" s="10">
        <f>IF(B279="","",IFERROR(INDEX('部品'!$B$13:$B$312,MATCH(B279,'部品'!$A$13:$A$312,0)),"未登録の部品番号"))</f>
      </c>
      <c r="D279" s="9"/>
      <c r="E279" s="9"/>
      <c r="F279" s="9"/>
      <c r="G279" s="9"/>
      <c r="H279" s="9"/>
    </row>
    <row r="280" spans="1:8" x14ac:dyDescent="0.25">
      <c r="A280" s="15"/>
      <c r="B280" s="9"/>
      <c r="C280" s="10">
        <f>IF(B280="","",IFERROR(INDEX('部品'!$B$13:$B$312,MATCH(B280,'部品'!$A$13:$A$312,0)),"未登録の部品番号"))</f>
      </c>
      <c r="D280" s="9"/>
      <c r="E280" s="9"/>
      <c r="F280" s="9"/>
      <c r="G280" s="9"/>
      <c r="H280" s="9"/>
    </row>
    <row r="281" spans="1:8" x14ac:dyDescent="0.25">
      <c r="A281" s="15"/>
      <c r="B281" s="9"/>
      <c r="C281" s="10">
        <f>IF(B281="","",IFERROR(INDEX('部品'!$B$13:$B$312,MATCH(B281,'部品'!$A$13:$A$312,0)),"未登録の部品番号"))</f>
      </c>
      <c r="D281" s="9"/>
      <c r="E281" s="9"/>
      <c r="F281" s="9"/>
      <c r="G281" s="9"/>
      <c r="H281" s="9"/>
    </row>
    <row r="282" spans="1:8" x14ac:dyDescent="0.25">
      <c r="A282" s="15"/>
      <c r="B282" s="9"/>
      <c r="C282" s="10">
        <f>IF(B282="","",IFERROR(INDEX('部品'!$B$13:$B$312,MATCH(B282,'部品'!$A$13:$A$312,0)),"未登録の部品番号"))</f>
      </c>
      <c r="D282" s="9"/>
      <c r="E282" s="9"/>
      <c r="F282" s="9"/>
      <c r="G282" s="9"/>
      <c r="H282" s="9"/>
    </row>
    <row r="283" spans="1:8" x14ac:dyDescent="0.25">
      <c r="A283" s="15"/>
      <c r="B283" s="9"/>
      <c r="C283" s="10">
        <f>IF(B283="","",IFERROR(INDEX('部品'!$B$13:$B$312,MATCH(B283,'部品'!$A$13:$A$312,0)),"未登録の部品番号"))</f>
      </c>
      <c r="D283" s="9"/>
      <c r="E283" s="9"/>
      <c r="F283" s="9"/>
      <c r="G283" s="9"/>
      <c r="H283" s="9"/>
    </row>
    <row r="284" spans="1:8" x14ac:dyDescent="0.25">
      <c r="A284" s="15"/>
      <c r="B284" s="9"/>
      <c r="C284" s="10">
        <f>IF(B284="","",IFERROR(INDEX('部品'!$B$13:$B$312,MATCH(B284,'部品'!$A$13:$A$312,0)),"未登録の部品番号"))</f>
      </c>
      <c r="D284" s="9"/>
      <c r="E284" s="9"/>
      <c r="F284" s="9"/>
      <c r="G284" s="9"/>
      <c r="H284" s="9"/>
    </row>
    <row r="285" spans="1:8" x14ac:dyDescent="0.25">
      <c r="A285" s="15"/>
      <c r="B285" s="9"/>
      <c r="C285" s="10">
        <f>IF(B285="","",IFERROR(INDEX('部品'!$B$13:$B$312,MATCH(B285,'部品'!$A$13:$A$312,0)),"未登録の部品番号"))</f>
      </c>
      <c r="D285" s="9"/>
      <c r="E285" s="9"/>
      <c r="F285" s="9"/>
      <c r="G285" s="9"/>
      <c r="H285" s="9"/>
    </row>
    <row r="286" spans="1:8" x14ac:dyDescent="0.25">
      <c r="A286" s="15"/>
      <c r="B286" s="9"/>
      <c r="C286" s="10">
        <f>IF(B286="","",IFERROR(INDEX('部品'!$B$13:$B$312,MATCH(B286,'部品'!$A$13:$A$312,0)),"未登録の部品番号"))</f>
      </c>
      <c r="D286" s="9"/>
      <c r="E286" s="9"/>
      <c r="F286" s="9"/>
      <c r="G286" s="9"/>
      <c r="H286" s="9"/>
    </row>
    <row r="287" spans="1:8" x14ac:dyDescent="0.25">
      <c r="A287" s="15"/>
      <c r="B287" s="9"/>
      <c r="C287" s="10">
        <f>IF(B287="","",IFERROR(INDEX('部品'!$B$13:$B$312,MATCH(B287,'部品'!$A$13:$A$312,0)),"未登録の部品番号"))</f>
      </c>
      <c r="D287" s="9"/>
      <c r="E287" s="9"/>
      <c r="F287" s="9"/>
      <c r="G287" s="9"/>
      <c r="H287" s="9"/>
    </row>
    <row r="288" spans="1:8" x14ac:dyDescent="0.25">
      <c r="A288" s="15"/>
      <c r="B288" s="9"/>
      <c r="C288" s="10">
        <f>IF(B288="","",IFERROR(INDEX('部品'!$B$13:$B$312,MATCH(B288,'部品'!$A$13:$A$312,0)),"未登録の部品番号"))</f>
      </c>
      <c r="D288" s="9"/>
      <c r="E288" s="9"/>
      <c r="F288" s="9"/>
      <c r="G288" s="9"/>
      <c r="H288" s="9"/>
    </row>
    <row r="289" spans="1:8" x14ac:dyDescent="0.25">
      <c r="A289" s="15"/>
      <c r="B289" s="9"/>
      <c r="C289" s="10">
        <f>IF(B289="","",IFERROR(INDEX('部品'!$B$13:$B$312,MATCH(B289,'部品'!$A$13:$A$312,0)),"未登録の部品番号"))</f>
      </c>
      <c r="D289" s="9"/>
      <c r="E289" s="9"/>
      <c r="F289" s="9"/>
      <c r="G289" s="9"/>
      <c r="H289" s="9"/>
    </row>
    <row r="290" spans="1:8" x14ac:dyDescent="0.25">
      <c r="A290" s="15"/>
      <c r="B290" s="9"/>
      <c r="C290" s="10">
        <f>IF(B290="","",IFERROR(INDEX('部品'!$B$13:$B$312,MATCH(B290,'部品'!$A$13:$A$312,0)),"未登録の部品番号"))</f>
      </c>
      <c r="D290" s="9"/>
      <c r="E290" s="9"/>
      <c r="F290" s="9"/>
      <c r="G290" s="9"/>
      <c r="H290" s="9"/>
    </row>
    <row r="291" spans="1:8" x14ac:dyDescent="0.25">
      <c r="A291" s="15"/>
      <c r="B291" s="9"/>
      <c r="C291" s="10">
        <f>IF(B291="","",IFERROR(INDEX('部品'!$B$13:$B$312,MATCH(B291,'部品'!$A$13:$A$312,0)),"未登録の部品番号"))</f>
      </c>
      <c r="D291" s="9"/>
      <c r="E291" s="9"/>
      <c r="F291" s="9"/>
      <c r="G291" s="9"/>
      <c r="H291" s="9"/>
    </row>
    <row r="292" spans="1:8" x14ac:dyDescent="0.25">
      <c r="A292" s="15"/>
      <c r="B292" s="9"/>
      <c r="C292" s="10">
        <f>IF(B292="","",IFERROR(INDEX('部品'!$B$13:$B$312,MATCH(B292,'部品'!$A$13:$A$312,0)),"未登録の部品番号"))</f>
      </c>
      <c r="D292" s="9"/>
      <c r="E292" s="9"/>
      <c r="F292" s="9"/>
      <c r="G292" s="9"/>
      <c r="H292" s="9"/>
    </row>
    <row r="293" spans="1:8" x14ac:dyDescent="0.25">
      <c r="A293" s="15"/>
      <c r="B293" s="9"/>
      <c r="C293" s="10">
        <f>IF(B293="","",IFERROR(INDEX('部品'!$B$13:$B$312,MATCH(B293,'部品'!$A$13:$A$312,0)),"未登録の部品番号"))</f>
      </c>
      <c r="D293" s="9"/>
      <c r="E293" s="9"/>
      <c r="F293" s="9"/>
      <c r="G293" s="9"/>
      <c r="H293" s="9"/>
    </row>
    <row r="294" spans="1:8" x14ac:dyDescent="0.25">
      <c r="A294" s="15"/>
      <c r="B294" s="9"/>
      <c r="C294" s="10">
        <f>IF(B294="","",IFERROR(INDEX('部品'!$B$13:$B$312,MATCH(B294,'部品'!$A$13:$A$312,0)),"未登録の部品番号"))</f>
      </c>
      <c r="D294" s="9"/>
      <c r="E294" s="9"/>
      <c r="F294" s="9"/>
      <c r="G294" s="9"/>
      <c r="H294" s="9"/>
    </row>
    <row r="295" spans="1:8" x14ac:dyDescent="0.25">
      <c r="A295" s="15"/>
      <c r="B295" s="9"/>
      <c r="C295" s="10">
        <f>IF(B295="","",IFERROR(INDEX('部品'!$B$13:$B$312,MATCH(B295,'部品'!$A$13:$A$312,0)),"未登録の部品番号"))</f>
      </c>
      <c r="D295" s="9"/>
      <c r="E295" s="9"/>
      <c r="F295" s="9"/>
      <c r="G295" s="9"/>
      <c r="H295" s="9"/>
    </row>
    <row r="296" spans="1:8" x14ac:dyDescent="0.25">
      <c r="A296" s="15"/>
      <c r="B296" s="9"/>
      <c r="C296" s="10">
        <f>IF(B296="","",IFERROR(INDEX('部品'!$B$13:$B$312,MATCH(B296,'部品'!$A$13:$A$312,0)),"未登録の部品番号"))</f>
      </c>
      <c r="D296" s="9"/>
      <c r="E296" s="9"/>
      <c r="F296" s="9"/>
      <c r="G296" s="9"/>
      <c r="H296" s="9"/>
    </row>
    <row r="297" spans="1:8" x14ac:dyDescent="0.25">
      <c r="A297" s="15"/>
      <c r="B297" s="9"/>
      <c r="C297" s="10">
        <f>IF(B297="","",IFERROR(INDEX('部品'!$B$13:$B$312,MATCH(B297,'部品'!$A$13:$A$312,0)),"未登録の部品番号"))</f>
      </c>
      <c r="D297" s="9"/>
      <c r="E297" s="9"/>
      <c r="F297" s="9"/>
      <c r="G297" s="9"/>
      <c r="H297" s="9"/>
    </row>
    <row r="298" spans="1:8" x14ac:dyDescent="0.25">
      <c r="A298" s="15"/>
      <c r="B298" s="9"/>
      <c r="C298" s="10">
        <f>IF(B298="","",IFERROR(INDEX('部品'!$B$13:$B$312,MATCH(B298,'部品'!$A$13:$A$312,0)),"未登録の部品番号"))</f>
      </c>
      <c r="D298" s="9"/>
      <c r="E298" s="9"/>
      <c r="F298" s="9"/>
      <c r="G298" s="9"/>
      <c r="H298" s="9"/>
    </row>
    <row r="299" spans="1:8" x14ac:dyDescent="0.25">
      <c r="A299" s="15"/>
      <c r="B299" s="9"/>
      <c r="C299" s="10">
        <f>IF(B299="","",IFERROR(INDEX('部品'!$B$13:$B$312,MATCH(B299,'部品'!$A$13:$A$312,0)),"未登録の部品番号"))</f>
      </c>
      <c r="D299" s="9"/>
      <c r="E299" s="9"/>
      <c r="F299" s="9"/>
      <c r="G299" s="9"/>
      <c r="H299" s="9"/>
    </row>
    <row r="300" spans="1:8" x14ac:dyDescent="0.25">
      <c r="A300" s="15"/>
      <c r="B300" s="9"/>
      <c r="C300" s="10">
        <f>IF(B300="","",IFERROR(INDEX('部品'!$B$13:$B$312,MATCH(B300,'部品'!$A$13:$A$312,0)),"未登録の部品番号"))</f>
      </c>
      <c r="D300" s="9"/>
      <c r="E300" s="9"/>
      <c r="F300" s="9"/>
      <c r="G300" s="9"/>
      <c r="H300" s="9"/>
    </row>
    <row r="301" spans="1:8" x14ac:dyDescent="0.25">
      <c r="A301" s="15"/>
      <c r="B301" s="9"/>
      <c r="C301" s="10">
        <f>IF(B301="","",IFERROR(INDEX('部品'!$B$13:$B$312,MATCH(B301,'部品'!$A$13:$A$312,0)),"未登録の部品番号"))</f>
      </c>
      <c r="D301" s="9"/>
      <c r="E301" s="9"/>
      <c r="F301" s="9"/>
      <c r="G301" s="9"/>
      <c r="H301" s="9"/>
    </row>
    <row r="302" spans="1:8" x14ac:dyDescent="0.25">
      <c r="A302" s="15"/>
      <c r="B302" s="9"/>
      <c r="C302" s="10">
        <f>IF(B302="","",IFERROR(INDEX('部品'!$B$13:$B$312,MATCH(B302,'部品'!$A$13:$A$312,0)),"未登録の部品番号"))</f>
      </c>
      <c r="D302" s="9"/>
      <c r="E302" s="9"/>
      <c r="F302" s="9"/>
      <c r="G302" s="9"/>
      <c r="H302" s="9"/>
    </row>
    <row r="303" spans="1:8" x14ac:dyDescent="0.25">
      <c r="A303" s="15"/>
      <c r="B303" s="9"/>
      <c r="C303" s="10">
        <f>IF(B303="","",IFERROR(INDEX('部品'!$B$13:$B$312,MATCH(B303,'部品'!$A$13:$A$312,0)),"未登録の部品番号"))</f>
      </c>
      <c r="D303" s="9"/>
      <c r="E303" s="9"/>
      <c r="F303" s="9"/>
      <c r="G303" s="9"/>
      <c r="H303" s="9"/>
    </row>
    <row r="304" spans="1:8" x14ac:dyDescent="0.25">
      <c r="A304" s="15"/>
      <c r="B304" s="9"/>
      <c r="C304" s="10">
        <f>IF(B304="","",IFERROR(INDEX('部品'!$B$13:$B$312,MATCH(B304,'部品'!$A$13:$A$312,0)),"未登録の部品番号"))</f>
      </c>
      <c r="D304" s="9"/>
      <c r="E304" s="9"/>
      <c r="F304" s="9"/>
      <c r="G304" s="9"/>
      <c r="H304" s="9"/>
    </row>
    <row r="305" spans="1:8" x14ac:dyDescent="0.25">
      <c r="A305" s="15"/>
      <c r="B305" s="9"/>
      <c r="C305" s="10">
        <f>IF(B305="","",IFERROR(INDEX('部品'!$B$13:$B$312,MATCH(B305,'部品'!$A$13:$A$312,0)),"未登録の部品番号"))</f>
      </c>
      <c r="D305" s="9"/>
      <c r="E305" s="9"/>
      <c r="F305" s="9"/>
      <c r="G305" s="9"/>
      <c r="H305" s="9"/>
    </row>
    <row r="306" spans="1:8" x14ac:dyDescent="0.25">
      <c r="A306" s="15"/>
      <c r="B306" s="9"/>
      <c r="C306" s="10">
        <f>IF(B306="","",IFERROR(INDEX('部品'!$B$13:$B$312,MATCH(B306,'部品'!$A$13:$A$312,0)),"未登録の部品番号"))</f>
      </c>
      <c r="D306" s="9"/>
      <c r="E306" s="9"/>
      <c r="F306" s="9"/>
      <c r="G306" s="9"/>
      <c r="H306" s="9"/>
    </row>
    <row r="307" spans="1:8" x14ac:dyDescent="0.25">
      <c r="A307" s="15"/>
      <c r="B307" s="9"/>
      <c r="C307" s="10">
        <f>IF(B307="","",IFERROR(INDEX('部品'!$B$13:$B$312,MATCH(B307,'部品'!$A$13:$A$312,0)),"未登録の部品番号"))</f>
      </c>
      <c r="D307" s="9"/>
      <c r="E307" s="9"/>
      <c r="F307" s="9"/>
      <c r="G307" s="9"/>
      <c r="H307" s="9"/>
    </row>
    <row r="308" spans="1:8" x14ac:dyDescent="0.25">
      <c r="A308" s="15"/>
      <c r="B308" s="9"/>
      <c r="C308" s="10">
        <f>IF(B308="","",IFERROR(INDEX('部品'!$B$13:$B$312,MATCH(B308,'部品'!$A$13:$A$312,0)),"未登録の部品番号"))</f>
      </c>
      <c r="D308" s="9"/>
      <c r="E308" s="9"/>
      <c r="F308" s="9"/>
      <c r="G308" s="9"/>
      <c r="H308" s="9"/>
    </row>
    <row r="309" spans="1:8" x14ac:dyDescent="0.25">
      <c r="A309" s="15"/>
      <c r="B309" s="9"/>
      <c r="C309" s="10">
        <f>IF(B309="","",IFERROR(INDEX('部品'!$B$13:$B$312,MATCH(B309,'部品'!$A$13:$A$312,0)),"未登録の部品番号"))</f>
      </c>
      <c r="D309" s="9"/>
      <c r="E309" s="9"/>
      <c r="F309" s="9"/>
      <c r="G309" s="9"/>
      <c r="H309" s="9"/>
    </row>
    <row r="310" spans="1:8" x14ac:dyDescent="0.25">
      <c r="A310" s="15"/>
      <c r="B310" s="9"/>
      <c r="C310" s="10">
        <f>IF(B310="","",IFERROR(INDEX('部品'!$B$13:$B$312,MATCH(B310,'部品'!$A$13:$A$312,0)),"未登録の部品番号"))</f>
      </c>
      <c r="D310" s="9"/>
      <c r="E310" s="9"/>
      <c r="F310" s="9"/>
      <c r="G310" s="9"/>
      <c r="H310" s="9"/>
    </row>
    <row r="311" spans="1:8" x14ac:dyDescent="0.25">
      <c r="A311" s="15"/>
      <c r="B311" s="9"/>
      <c r="C311" s="10">
        <f>IF(B311="","",IFERROR(INDEX('部品'!$B$13:$B$312,MATCH(B311,'部品'!$A$13:$A$312,0)),"未登録の部品番号"))</f>
      </c>
      <c r="D311" s="9"/>
      <c r="E311" s="9"/>
      <c r="F311" s="9"/>
      <c r="G311" s="9"/>
      <c r="H311" s="9"/>
    </row>
    <row r="312" spans="1:8" x14ac:dyDescent="0.25">
      <c r="A312" s="15"/>
      <c r="B312" s="9"/>
      <c r="C312" s="10">
        <f>IF(B312="","",IFERROR(INDEX('部品'!$B$13:$B$312,MATCH(B312,'部品'!$A$13:$A$312,0)),"未登録の部品番号"))</f>
      </c>
      <c r="D312" s="9"/>
      <c r="E312" s="9"/>
      <c r="F312" s="9"/>
      <c r="G312" s="9"/>
      <c r="H312" s="9"/>
    </row>
    <row r="313" spans="1:8" x14ac:dyDescent="0.25">
      <c r="A313" s="15"/>
      <c r="B313" s="9"/>
      <c r="C313" s="10">
        <f>IF(B313="","",IFERROR(INDEX('部品'!$B$13:$B$312,MATCH(B313,'部品'!$A$13:$A$312,0)),"未登録の部品番号"))</f>
      </c>
      <c r="D313" s="9"/>
      <c r="E313" s="9"/>
      <c r="F313" s="9"/>
      <c r="G313" s="9"/>
      <c r="H313" s="9"/>
    </row>
    <row r="314" spans="1:8" x14ac:dyDescent="0.25">
      <c r="A314" s="15"/>
      <c r="B314" s="9"/>
      <c r="C314" s="10">
        <f>IF(B314="","",IFERROR(INDEX('部品'!$B$13:$B$312,MATCH(B314,'部品'!$A$13:$A$312,0)),"未登録の部品番号"))</f>
      </c>
      <c r="D314" s="9"/>
      <c r="E314" s="9"/>
      <c r="F314" s="9"/>
      <c r="G314" s="9"/>
      <c r="H314" s="9"/>
    </row>
    <row r="315" spans="1:8" x14ac:dyDescent="0.25">
      <c r="A315" s="15"/>
      <c r="B315" s="9"/>
      <c r="C315" s="10">
        <f>IF(B315="","",IFERROR(INDEX('部品'!$B$13:$B$312,MATCH(B315,'部品'!$A$13:$A$312,0)),"未登録の部品番号"))</f>
      </c>
      <c r="D315" s="9"/>
      <c r="E315" s="9"/>
      <c r="F315" s="9"/>
      <c r="G315" s="9"/>
      <c r="H315" s="9"/>
    </row>
    <row r="316" spans="1:8" x14ac:dyDescent="0.25">
      <c r="A316" s="15"/>
      <c r="B316" s="9"/>
      <c r="C316" s="10">
        <f>IF(B316="","",IFERROR(INDEX('部品'!$B$13:$B$312,MATCH(B316,'部品'!$A$13:$A$312,0)),"未登録の部品番号"))</f>
      </c>
      <c r="D316" s="9"/>
      <c r="E316" s="9"/>
      <c r="F316" s="9"/>
      <c r="G316" s="9"/>
      <c r="H316" s="9"/>
    </row>
    <row r="317" spans="1:8" x14ac:dyDescent="0.25">
      <c r="A317" s="15"/>
      <c r="B317" s="9"/>
      <c r="C317" s="10">
        <f>IF(B317="","",IFERROR(INDEX('部品'!$B$13:$B$312,MATCH(B317,'部品'!$A$13:$A$312,0)),"未登録の部品番号"))</f>
      </c>
      <c r="D317" s="9"/>
      <c r="E317" s="9"/>
      <c r="F317" s="9"/>
      <c r="G317" s="9"/>
      <c r="H317" s="9"/>
    </row>
    <row r="318" spans="1:8" x14ac:dyDescent="0.25">
      <c r="A318" s="15"/>
      <c r="B318" s="9"/>
      <c r="C318" s="10">
        <f>IF(B318="","",IFERROR(INDEX('部品'!$B$13:$B$312,MATCH(B318,'部品'!$A$13:$A$312,0)),"未登録の部品番号"))</f>
      </c>
      <c r="D318" s="9"/>
      <c r="E318" s="9"/>
      <c r="F318" s="9"/>
      <c r="G318" s="9"/>
      <c r="H318" s="9"/>
    </row>
    <row r="319" spans="1:8" x14ac:dyDescent="0.25">
      <c r="A319" s="15"/>
      <c r="B319" s="9"/>
      <c r="C319" s="10">
        <f>IF(B319="","",IFERROR(INDEX('部品'!$B$13:$B$312,MATCH(B319,'部品'!$A$13:$A$312,0)),"未登録の部品番号"))</f>
      </c>
      <c r="D319" s="9"/>
      <c r="E319" s="9"/>
      <c r="F319" s="9"/>
      <c r="G319" s="9"/>
      <c r="H319" s="9"/>
    </row>
    <row r="320" spans="1:8" x14ac:dyDescent="0.25">
      <c r="A320" s="15"/>
      <c r="B320" s="9"/>
      <c r="C320" s="10">
        <f>IF(B320="","",IFERROR(INDEX('部品'!$B$13:$B$312,MATCH(B320,'部品'!$A$13:$A$312,0)),"未登録の部品番号"))</f>
      </c>
      <c r="D320" s="9"/>
      <c r="E320" s="9"/>
      <c r="F320" s="9"/>
      <c r="G320" s="9"/>
      <c r="H320" s="9"/>
    </row>
    <row r="321" spans="1:8" x14ac:dyDescent="0.25">
      <c r="A321" s="15"/>
      <c r="B321" s="9"/>
      <c r="C321" s="10">
        <f>IF(B321="","",IFERROR(INDEX('部品'!$B$13:$B$312,MATCH(B321,'部品'!$A$13:$A$312,0)),"未登録の部品番号"))</f>
      </c>
      <c r="D321" s="9"/>
      <c r="E321" s="9"/>
      <c r="F321" s="9"/>
      <c r="G321" s="9"/>
      <c r="H321" s="9"/>
    </row>
    <row r="322" spans="1:8" x14ac:dyDescent="0.25">
      <c r="A322" s="15"/>
      <c r="B322" s="9"/>
      <c r="C322" s="10">
        <f>IF(B322="","",IFERROR(INDEX('部品'!$B$13:$B$312,MATCH(B322,'部品'!$A$13:$A$312,0)),"未登録の部品番号"))</f>
      </c>
      <c r="D322" s="9"/>
      <c r="E322" s="9"/>
      <c r="F322" s="9"/>
      <c r="G322" s="9"/>
      <c r="H322" s="9"/>
    </row>
    <row r="323" spans="1:8" x14ac:dyDescent="0.25">
      <c r="A323" s="15"/>
      <c r="B323" s="9"/>
      <c r="C323" s="10">
        <f>IF(B323="","",IFERROR(INDEX('部品'!$B$13:$B$312,MATCH(B323,'部品'!$A$13:$A$312,0)),"未登録の部品番号"))</f>
      </c>
      <c r="D323" s="9"/>
      <c r="E323" s="9"/>
      <c r="F323" s="9"/>
      <c r="G323" s="9"/>
      <c r="H323" s="9"/>
    </row>
    <row r="324" spans="1:8" x14ac:dyDescent="0.25">
      <c r="A324" s="15"/>
      <c r="B324" s="9"/>
      <c r="C324" s="10">
        <f>IF(B324="","",IFERROR(INDEX('部品'!$B$13:$B$312,MATCH(B324,'部品'!$A$13:$A$312,0)),"未登録の部品番号"))</f>
      </c>
      <c r="D324" s="9"/>
      <c r="E324" s="9"/>
      <c r="F324" s="9"/>
      <c r="G324" s="9"/>
      <c r="H324" s="9"/>
    </row>
    <row r="325" spans="1:8" x14ac:dyDescent="0.25">
      <c r="A325" s="15"/>
      <c r="B325" s="9"/>
      <c r="C325" s="10">
        <f>IF(B325="","",IFERROR(INDEX('部品'!$B$13:$B$312,MATCH(B325,'部品'!$A$13:$A$312,0)),"未登録の部品番号"))</f>
      </c>
      <c r="D325" s="9"/>
      <c r="E325" s="9"/>
      <c r="F325" s="9"/>
      <c r="G325" s="9"/>
      <c r="H325" s="9"/>
    </row>
    <row r="326" spans="1:8" x14ac:dyDescent="0.25">
      <c r="A326" s="15"/>
      <c r="B326" s="9"/>
      <c r="C326" s="10">
        <f>IF(B326="","",IFERROR(INDEX('部品'!$B$13:$B$312,MATCH(B326,'部品'!$A$13:$A$312,0)),"未登録の部品番号"))</f>
      </c>
      <c r="D326" s="9"/>
      <c r="E326" s="9"/>
      <c r="F326" s="9"/>
      <c r="G326" s="9"/>
      <c r="H326" s="9"/>
    </row>
    <row r="327" spans="1:8" x14ac:dyDescent="0.25">
      <c r="A327" s="15"/>
      <c r="B327" s="9"/>
      <c r="C327" s="10">
        <f>IF(B327="","",IFERROR(INDEX('部品'!$B$13:$B$312,MATCH(B327,'部品'!$A$13:$A$312,0)),"未登録の部品番号"))</f>
      </c>
      <c r="D327" s="9"/>
      <c r="E327" s="9"/>
      <c r="F327" s="9"/>
      <c r="G327" s="9"/>
      <c r="H327" s="9"/>
    </row>
    <row r="328" spans="1:8" x14ac:dyDescent="0.25">
      <c r="A328" s="15"/>
      <c r="B328" s="9"/>
      <c r="C328" s="10">
        <f>IF(B328="","",IFERROR(INDEX('部品'!$B$13:$B$312,MATCH(B328,'部品'!$A$13:$A$312,0)),"未登録の部品番号"))</f>
      </c>
      <c r="D328" s="9"/>
      <c r="E328" s="9"/>
      <c r="F328" s="9"/>
      <c r="G328" s="9"/>
      <c r="H328" s="9"/>
    </row>
    <row r="329" spans="1:8" x14ac:dyDescent="0.25">
      <c r="A329" s="15"/>
      <c r="B329" s="9"/>
      <c r="C329" s="10">
        <f>IF(B329="","",IFERROR(INDEX('部品'!$B$13:$B$312,MATCH(B329,'部品'!$A$13:$A$312,0)),"未登録の部品番号"))</f>
      </c>
      <c r="D329" s="9"/>
      <c r="E329" s="9"/>
      <c r="F329" s="9"/>
      <c r="G329" s="9"/>
      <c r="H329" s="9"/>
    </row>
    <row r="330" spans="1:8" x14ac:dyDescent="0.25">
      <c r="A330" s="15"/>
      <c r="B330" s="9"/>
      <c r="C330" s="10">
        <f>IF(B330="","",IFERROR(INDEX('部品'!$B$13:$B$312,MATCH(B330,'部品'!$A$13:$A$312,0)),"未登録の部品番号"))</f>
      </c>
      <c r="D330" s="9"/>
      <c r="E330" s="9"/>
      <c r="F330" s="9"/>
      <c r="G330" s="9"/>
      <c r="H330" s="9"/>
    </row>
    <row r="331" spans="1:8" x14ac:dyDescent="0.25">
      <c r="A331" s="15"/>
      <c r="B331" s="9"/>
      <c r="C331" s="10">
        <f>IF(B331="","",IFERROR(INDEX('部品'!$B$13:$B$312,MATCH(B331,'部品'!$A$13:$A$312,0)),"未登録の部品番号"))</f>
      </c>
      <c r="D331" s="9"/>
      <c r="E331" s="9"/>
      <c r="F331" s="9"/>
      <c r="G331" s="9"/>
      <c r="H331" s="9"/>
    </row>
    <row r="332" spans="1:8" x14ac:dyDescent="0.25">
      <c r="A332" s="15"/>
      <c r="B332" s="9"/>
      <c r="C332" s="10">
        <f>IF(B332="","",IFERROR(INDEX('部品'!$B$13:$B$312,MATCH(B332,'部品'!$A$13:$A$312,0)),"未登録の部品番号"))</f>
      </c>
      <c r="D332" s="9"/>
      <c r="E332" s="9"/>
      <c r="F332" s="9"/>
      <c r="G332" s="9"/>
      <c r="H332" s="9"/>
    </row>
    <row r="333" spans="1:8" x14ac:dyDescent="0.25">
      <c r="A333" s="15"/>
      <c r="B333" s="9"/>
      <c r="C333" s="10">
        <f>IF(B333="","",IFERROR(INDEX('部品'!$B$13:$B$312,MATCH(B333,'部品'!$A$13:$A$312,0)),"未登録の部品番号"))</f>
      </c>
      <c r="D333" s="9"/>
      <c r="E333" s="9"/>
      <c r="F333" s="9"/>
      <c r="G333" s="9"/>
      <c r="H333" s="9"/>
    </row>
    <row r="334" spans="1:8" x14ac:dyDescent="0.25">
      <c r="A334" s="15"/>
      <c r="B334" s="9"/>
      <c r="C334" s="10">
        <f>IF(B334="","",IFERROR(INDEX('部品'!$B$13:$B$312,MATCH(B334,'部品'!$A$13:$A$312,0)),"未登録の部品番号"))</f>
      </c>
      <c r="D334" s="9"/>
      <c r="E334" s="9"/>
      <c r="F334" s="9"/>
      <c r="G334" s="9"/>
      <c r="H334" s="9"/>
    </row>
    <row r="335" spans="1:8" x14ac:dyDescent="0.25">
      <c r="A335" s="15"/>
      <c r="B335" s="9"/>
      <c r="C335" s="10">
        <f>IF(B335="","",IFERROR(INDEX('部品'!$B$13:$B$312,MATCH(B335,'部品'!$A$13:$A$312,0)),"未登録の部品番号"))</f>
      </c>
      <c r="D335" s="9"/>
      <c r="E335" s="9"/>
      <c r="F335" s="9"/>
      <c r="G335" s="9"/>
      <c r="H335" s="9"/>
    </row>
    <row r="336" spans="1:8" x14ac:dyDescent="0.25">
      <c r="A336" s="15"/>
      <c r="B336" s="9"/>
      <c r="C336" s="10">
        <f>IF(B336="","",IFERROR(INDEX('部品'!$B$13:$B$312,MATCH(B336,'部品'!$A$13:$A$312,0)),"未登録の部品番号"))</f>
      </c>
      <c r="D336" s="9"/>
      <c r="E336" s="9"/>
      <c r="F336" s="9"/>
      <c r="G336" s="9"/>
      <c r="H336" s="9"/>
    </row>
    <row r="337" spans="1:8" x14ac:dyDescent="0.25">
      <c r="A337" s="15"/>
      <c r="B337" s="9"/>
      <c r="C337" s="10">
        <f>IF(B337="","",IFERROR(INDEX('部品'!$B$13:$B$312,MATCH(B337,'部品'!$A$13:$A$312,0)),"未登録の部品番号"))</f>
      </c>
      <c r="D337" s="9"/>
      <c r="E337" s="9"/>
      <c r="F337" s="9"/>
      <c r="G337" s="9"/>
      <c r="H337" s="9"/>
    </row>
    <row r="338" spans="1:8" x14ac:dyDescent="0.25">
      <c r="A338" s="15"/>
      <c r="B338" s="9"/>
      <c r="C338" s="10">
        <f>IF(B338="","",IFERROR(INDEX('部品'!$B$13:$B$312,MATCH(B338,'部品'!$A$13:$A$312,0)),"未登録の部品番号"))</f>
      </c>
      <c r="D338" s="9"/>
      <c r="E338" s="9"/>
      <c r="F338" s="9"/>
      <c r="G338" s="9"/>
      <c r="H338" s="9"/>
    </row>
    <row r="339" spans="1:8" x14ac:dyDescent="0.25">
      <c r="A339" s="15"/>
      <c r="B339" s="9"/>
      <c r="C339" s="10">
        <f>IF(B339="","",IFERROR(INDEX('部品'!$B$13:$B$312,MATCH(B339,'部品'!$A$13:$A$312,0)),"未登録の部品番号"))</f>
      </c>
      <c r="D339" s="9"/>
      <c r="E339" s="9"/>
      <c r="F339" s="9"/>
      <c r="G339" s="9"/>
      <c r="H339" s="9"/>
    </row>
    <row r="340" spans="1:8" x14ac:dyDescent="0.25">
      <c r="A340" s="15"/>
      <c r="B340" s="9"/>
      <c r="C340" s="10">
        <f>IF(B340="","",IFERROR(INDEX('部品'!$B$13:$B$312,MATCH(B340,'部品'!$A$13:$A$312,0)),"未登録の部品番号"))</f>
      </c>
      <c r="D340" s="9"/>
      <c r="E340" s="9"/>
      <c r="F340" s="9"/>
      <c r="G340" s="9"/>
      <c r="H340" s="9"/>
    </row>
    <row r="341" spans="1:8" x14ac:dyDescent="0.25">
      <c r="A341" s="15"/>
      <c r="B341" s="9"/>
      <c r="C341" s="10">
        <f>IF(B341="","",IFERROR(INDEX('部品'!$B$13:$B$312,MATCH(B341,'部品'!$A$13:$A$312,0)),"未登録の部品番号"))</f>
      </c>
      <c r="D341" s="9"/>
      <c r="E341" s="9"/>
      <c r="F341" s="9"/>
      <c r="G341" s="9"/>
      <c r="H341" s="9"/>
    </row>
    <row r="342" spans="1:8" x14ac:dyDescent="0.25">
      <c r="A342" s="15"/>
      <c r="B342" s="9"/>
      <c r="C342" s="10">
        <f>IF(B342="","",IFERROR(INDEX('部品'!$B$13:$B$312,MATCH(B342,'部品'!$A$13:$A$312,0)),"未登録の部品番号"))</f>
      </c>
      <c r="D342" s="9"/>
      <c r="E342" s="9"/>
      <c r="F342" s="9"/>
      <c r="G342" s="9"/>
      <c r="H342" s="9"/>
    </row>
    <row r="343" spans="1:8" x14ac:dyDescent="0.25">
      <c r="A343" s="15"/>
      <c r="B343" s="9"/>
      <c r="C343" s="10">
        <f>IF(B343="","",IFERROR(INDEX('部品'!$B$13:$B$312,MATCH(B343,'部品'!$A$13:$A$312,0)),"未登録の部品番号"))</f>
      </c>
      <c r="D343" s="9"/>
      <c r="E343" s="9"/>
      <c r="F343" s="9"/>
      <c r="G343" s="9"/>
      <c r="H343" s="9"/>
    </row>
    <row r="344" spans="1:8" x14ac:dyDescent="0.25">
      <c r="A344" s="15"/>
      <c r="B344" s="9"/>
      <c r="C344" s="10">
        <f>IF(B344="","",IFERROR(INDEX('部品'!$B$13:$B$312,MATCH(B344,'部品'!$A$13:$A$312,0)),"未登録の部品番号"))</f>
      </c>
      <c r="D344" s="9"/>
      <c r="E344" s="9"/>
      <c r="F344" s="9"/>
      <c r="G344" s="9"/>
      <c r="H344" s="9"/>
    </row>
    <row r="345" spans="1:8" x14ac:dyDescent="0.25">
      <c r="A345" s="15"/>
      <c r="B345" s="9"/>
      <c r="C345" s="10">
        <f>IF(B345="","",IFERROR(INDEX('部品'!$B$13:$B$312,MATCH(B345,'部品'!$A$13:$A$312,0)),"未登録の部品番号"))</f>
      </c>
      <c r="D345" s="9"/>
      <c r="E345" s="9"/>
      <c r="F345" s="9"/>
      <c r="G345" s="9"/>
      <c r="H345" s="9"/>
    </row>
    <row r="346" spans="1:8" x14ac:dyDescent="0.25">
      <c r="A346" s="15"/>
      <c r="B346" s="9"/>
      <c r="C346" s="10">
        <f>IF(B346="","",IFERROR(INDEX('部品'!$B$13:$B$312,MATCH(B346,'部品'!$A$13:$A$312,0)),"未登録の部品番号"))</f>
      </c>
      <c r="D346" s="9"/>
      <c r="E346" s="9"/>
      <c r="F346" s="9"/>
      <c r="G346" s="9"/>
      <c r="H346" s="9"/>
    </row>
    <row r="347" spans="1:8" x14ac:dyDescent="0.25">
      <c r="A347" s="15"/>
      <c r="B347" s="9"/>
      <c r="C347" s="10">
        <f>IF(B347="","",IFERROR(INDEX('部品'!$B$13:$B$312,MATCH(B347,'部品'!$A$13:$A$312,0)),"未登録の部品番号"))</f>
      </c>
      <c r="D347" s="9"/>
      <c r="E347" s="9"/>
      <c r="F347" s="9"/>
      <c r="G347" s="9"/>
      <c r="H347" s="9"/>
    </row>
    <row r="348" spans="1:8" x14ac:dyDescent="0.25">
      <c r="A348" s="15"/>
      <c r="B348" s="9"/>
      <c r="C348" s="10">
        <f>IF(B348="","",IFERROR(INDEX('部品'!$B$13:$B$312,MATCH(B348,'部品'!$A$13:$A$312,0)),"未登録の部品番号"))</f>
      </c>
      <c r="D348" s="9"/>
      <c r="E348" s="9"/>
      <c r="F348" s="9"/>
      <c r="G348" s="9"/>
      <c r="H348" s="9"/>
    </row>
    <row r="349" spans="1:8" x14ac:dyDescent="0.25">
      <c r="A349" s="15"/>
      <c r="B349" s="9"/>
      <c r="C349" s="10">
        <f>IF(B349="","",IFERROR(INDEX('部品'!$B$13:$B$312,MATCH(B349,'部品'!$A$13:$A$312,0)),"未登録の部品番号"))</f>
      </c>
      <c r="D349" s="9"/>
      <c r="E349" s="9"/>
      <c r="F349" s="9"/>
      <c r="G349" s="9"/>
      <c r="H349" s="9"/>
    </row>
    <row r="350" spans="1:8" x14ac:dyDescent="0.25">
      <c r="A350" s="15"/>
      <c r="B350" s="9"/>
      <c r="C350" s="10">
        <f>IF(B350="","",IFERROR(INDEX('部品'!$B$13:$B$312,MATCH(B350,'部品'!$A$13:$A$312,0)),"未登録の部品番号"))</f>
      </c>
      <c r="D350" s="9"/>
      <c r="E350" s="9"/>
      <c r="F350" s="9"/>
      <c r="G350" s="9"/>
      <c r="H350" s="9"/>
    </row>
    <row r="351" spans="1:8" x14ac:dyDescent="0.25">
      <c r="A351" s="15"/>
      <c r="B351" s="9"/>
      <c r="C351" s="10">
        <f>IF(B351="","",IFERROR(INDEX('部品'!$B$13:$B$312,MATCH(B351,'部品'!$A$13:$A$312,0)),"未登録の部品番号"))</f>
      </c>
      <c r="D351" s="9"/>
      <c r="E351" s="9"/>
      <c r="F351" s="9"/>
      <c r="G351" s="9"/>
      <c r="H351" s="9"/>
    </row>
    <row r="352" spans="1:8" x14ac:dyDescent="0.25">
      <c r="A352" s="15"/>
      <c r="B352" s="9"/>
      <c r="C352" s="10">
        <f>IF(B352="","",IFERROR(INDEX('部品'!$B$13:$B$312,MATCH(B352,'部品'!$A$13:$A$312,0)),"未登録の部品番号"))</f>
      </c>
      <c r="D352" s="9"/>
      <c r="E352" s="9"/>
      <c r="F352" s="9"/>
      <c r="G352" s="9"/>
      <c r="H352" s="9"/>
    </row>
    <row r="353" spans="1:8" x14ac:dyDescent="0.25">
      <c r="A353" s="15"/>
      <c r="B353" s="9"/>
      <c r="C353" s="10">
        <f>IF(B353="","",IFERROR(INDEX('部品'!$B$13:$B$312,MATCH(B353,'部品'!$A$13:$A$312,0)),"未登録の部品番号"))</f>
      </c>
      <c r="D353" s="9"/>
      <c r="E353" s="9"/>
      <c r="F353" s="9"/>
      <c r="G353" s="9"/>
      <c r="H353" s="9"/>
    </row>
    <row r="354" spans="1:8" x14ac:dyDescent="0.25">
      <c r="A354" s="15"/>
      <c r="B354" s="9"/>
      <c r="C354" s="10">
        <f>IF(B354="","",IFERROR(INDEX('部品'!$B$13:$B$312,MATCH(B354,'部品'!$A$13:$A$312,0)),"未登録の部品番号"))</f>
      </c>
      <c r="D354" s="9"/>
      <c r="E354" s="9"/>
      <c r="F354" s="9"/>
      <c r="G354" s="9"/>
      <c r="H354" s="9"/>
    </row>
    <row r="355" spans="1:8" x14ac:dyDescent="0.25">
      <c r="A355" s="15"/>
      <c r="B355" s="9"/>
      <c r="C355" s="10">
        <f>IF(B355="","",IFERROR(INDEX('部品'!$B$13:$B$312,MATCH(B355,'部品'!$A$13:$A$312,0)),"未登録の部品番号"))</f>
      </c>
      <c r="D355" s="9"/>
      <c r="E355" s="9"/>
      <c r="F355" s="9"/>
      <c r="G355" s="9"/>
      <c r="H355" s="9"/>
    </row>
    <row r="356" spans="1:8" x14ac:dyDescent="0.25">
      <c r="A356" s="15"/>
      <c r="B356" s="9"/>
      <c r="C356" s="10">
        <f>IF(B356="","",IFERROR(INDEX('部品'!$B$13:$B$312,MATCH(B356,'部品'!$A$13:$A$312,0)),"未登録の部品番号"))</f>
      </c>
      <c r="D356" s="9"/>
      <c r="E356" s="9"/>
      <c r="F356" s="9"/>
      <c r="G356" s="9"/>
      <c r="H356" s="9"/>
    </row>
    <row r="357" spans="1:8" x14ac:dyDescent="0.25">
      <c r="A357" s="15"/>
      <c r="B357" s="9"/>
      <c r="C357" s="10">
        <f>IF(B357="","",IFERROR(INDEX('部品'!$B$13:$B$312,MATCH(B357,'部品'!$A$13:$A$312,0)),"未登録の部品番号"))</f>
      </c>
      <c r="D357" s="9"/>
      <c r="E357" s="9"/>
      <c r="F357" s="9"/>
      <c r="G357" s="9"/>
      <c r="H357" s="9"/>
    </row>
    <row r="358" spans="1:8" x14ac:dyDescent="0.25">
      <c r="A358" s="15"/>
      <c r="B358" s="9"/>
      <c r="C358" s="10">
        <f>IF(B358="","",IFERROR(INDEX('部品'!$B$13:$B$312,MATCH(B358,'部品'!$A$13:$A$312,0)),"未登録の部品番号"))</f>
      </c>
      <c r="D358" s="9"/>
      <c r="E358" s="9"/>
      <c r="F358" s="9"/>
      <c r="G358" s="9"/>
      <c r="H358" s="9"/>
    </row>
    <row r="359" spans="1:8" x14ac:dyDescent="0.25">
      <c r="A359" s="15"/>
      <c r="B359" s="9"/>
      <c r="C359" s="10">
        <f>IF(B359="","",IFERROR(INDEX('部品'!$B$13:$B$312,MATCH(B359,'部品'!$A$13:$A$312,0)),"未登録の部品番号"))</f>
      </c>
      <c r="D359" s="9"/>
      <c r="E359" s="9"/>
      <c r="F359" s="9"/>
      <c r="G359" s="9"/>
      <c r="H359" s="9"/>
    </row>
    <row r="360" spans="1:8" x14ac:dyDescent="0.25">
      <c r="A360" s="15"/>
      <c r="B360" s="9"/>
      <c r="C360" s="10">
        <f>IF(B360="","",IFERROR(INDEX('部品'!$B$13:$B$312,MATCH(B360,'部品'!$A$13:$A$312,0)),"未登録の部品番号"))</f>
      </c>
      <c r="D360" s="9"/>
      <c r="E360" s="9"/>
      <c r="F360" s="9"/>
      <c r="G360" s="9"/>
      <c r="H360" s="9"/>
    </row>
    <row r="361" spans="1:8" x14ac:dyDescent="0.25">
      <c r="A361" s="15"/>
      <c r="B361" s="9"/>
      <c r="C361" s="10">
        <f>IF(B361="","",IFERROR(INDEX('部品'!$B$13:$B$312,MATCH(B361,'部品'!$A$13:$A$312,0)),"未登録の部品番号"))</f>
      </c>
      <c r="D361" s="9"/>
      <c r="E361" s="9"/>
      <c r="F361" s="9"/>
      <c r="G361" s="9"/>
      <c r="H361" s="9"/>
    </row>
    <row r="362" spans="1:8" x14ac:dyDescent="0.25">
      <c r="A362" s="15"/>
      <c r="B362" s="9"/>
      <c r="C362" s="10">
        <f>IF(B362="","",IFERROR(INDEX('部品'!$B$13:$B$312,MATCH(B362,'部品'!$A$13:$A$312,0)),"未登録の部品番号"))</f>
      </c>
      <c r="D362" s="9"/>
      <c r="E362" s="9"/>
      <c r="F362" s="9"/>
      <c r="G362" s="9"/>
      <c r="H362" s="9"/>
    </row>
    <row r="363" spans="1:8" x14ac:dyDescent="0.25">
      <c r="A363" s="15"/>
      <c r="B363" s="9"/>
      <c r="C363" s="10">
        <f>IF(B363="","",IFERROR(INDEX('部品'!$B$13:$B$312,MATCH(B363,'部品'!$A$13:$A$312,0)),"未登録の部品番号"))</f>
      </c>
      <c r="D363" s="9"/>
      <c r="E363" s="9"/>
      <c r="F363" s="9"/>
      <c r="G363" s="9"/>
      <c r="H363" s="9"/>
    </row>
    <row r="364" spans="1:8" x14ac:dyDescent="0.25">
      <c r="A364" s="15"/>
      <c r="B364" s="9"/>
      <c r="C364" s="10">
        <f>IF(B364="","",IFERROR(INDEX('部品'!$B$13:$B$312,MATCH(B364,'部品'!$A$13:$A$312,0)),"未登録の部品番号"))</f>
      </c>
      <c r="D364" s="9"/>
      <c r="E364" s="9"/>
      <c r="F364" s="9"/>
      <c r="G364" s="9"/>
      <c r="H364" s="9"/>
    </row>
    <row r="365" spans="1:8" x14ac:dyDescent="0.25">
      <c r="A365" s="15"/>
      <c r="B365" s="9"/>
      <c r="C365" s="10">
        <f>IF(B365="","",IFERROR(INDEX('部品'!$B$13:$B$312,MATCH(B365,'部品'!$A$13:$A$312,0)),"未登録の部品番号"))</f>
      </c>
      <c r="D365" s="9"/>
      <c r="E365" s="9"/>
      <c r="F365" s="9"/>
      <c r="G365" s="9"/>
      <c r="H365" s="9"/>
    </row>
    <row r="366" spans="1:8" x14ac:dyDescent="0.25">
      <c r="A366" s="15"/>
      <c r="B366" s="9"/>
      <c r="C366" s="10">
        <f>IF(B366="","",IFERROR(INDEX('部品'!$B$13:$B$312,MATCH(B366,'部品'!$A$13:$A$312,0)),"未登録の部品番号"))</f>
      </c>
      <c r="D366" s="9"/>
      <c r="E366" s="9"/>
      <c r="F366" s="9"/>
      <c r="G366" s="9"/>
      <c r="H366" s="9"/>
    </row>
    <row r="367" spans="1:8" x14ac:dyDescent="0.25">
      <c r="A367" s="15"/>
      <c r="B367" s="9"/>
      <c r="C367" s="10">
        <f>IF(B367="","",IFERROR(INDEX('部品'!$B$13:$B$312,MATCH(B367,'部品'!$A$13:$A$312,0)),"未登録の部品番号"))</f>
      </c>
      <c r="D367" s="9"/>
      <c r="E367" s="9"/>
      <c r="F367" s="9"/>
      <c r="G367" s="9"/>
      <c r="H367" s="9"/>
    </row>
    <row r="368" spans="1:8" x14ac:dyDescent="0.25">
      <c r="A368" s="15"/>
      <c r="B368" s="9"/>
      <c r="C368" s="10">
        <f>IF(B368="","",IFERROR(INDEX('部品'!$B$13:$B$312,MATCH(B368,'部品'!$A$13:$A$312,0)),"未登録の部品番号"))</f>
      </c>
      <c r="D368" s="9"/>
      <c r="E368" s="9"/>
      <c r="F368" s="9"/>
      <c r="G368" s="9"/>
      <c r="H368" s="9"/>
    </row>
    <row r="369" spans="1:8" x14ac:dyDescent="0.25">
      <c r="A369" s="15"/>
      <c r="B369" s="9"/>
      <c r="C369" s="10">
        <f>IF(B369="","",IFERROR(INDEX('部品'!$B$13:$B$312,MATCH(B369,'部品'!$A$13:$A$312,0)),"未登録の部品番号"))</f>
      </c>
      <c r="D369" s="9"/>
      <c r="E369" s="9"/>
      <c r="F369" s="9"/>
      <c r="G369" s="9"/>
      <c r="H369" s="9"/>
    </row>
    <row r="370" spans="1:8" x14ac:dyDescent="0.25">
      <c r="A370" s="15"/>
      <c r="B370" s="9"/>
      <c r="C370" s="10">
        <f>IF(B370="","",IFERROR(INDEX('部品'!$B$13:$B$312,MATCH(B370,'部品'!$A$13:$A$312,0)),"未登録の部品番号"))</f>
      </c>
      <c r="D370" s="9"/>
      <c r="E370" s="9"/>
      <c r="F370" s="9"/>
      <c r="G370" s="9"/>
      <c r="H370" s="9"/>
    </row>
    <row r="371" spans="1:8" x14ac:dyDescent="0.25">
      <c r="A371" s="15"/>
      <c r="B371" s="9"/>
      <c r="C371" s="10">
        <f>IF(B371="","",IFERROR(INDEX('部品'!$B$13:$B$312,MATCH(B371,'部品'!$A$13:$A$312,0)),"未登録の部品番号"))</f>
      </c>
      <c r="D371" s="9"/>
      <c r="E371" s="9"/>
      <c r="F371" s="9"/>
      <c r="G371" s="9"/>
      <c r="H371" s="9"/>
    </row>
    <row r="372" spans="1:8" x14ac:dyDescent="0.25">
      <c r="A372" s="15"/>
      <c r="B372" s="9"/>
      <c r="C372" s="10">
        <f>IF(B372="","",IFERROR(INDEX('部品'!$B$13:$B$312,MATCH(B372,'部品'!$A$13:$A$312,0)),"未登録の部品番号"))</f>
      </c>
      <c r="D372" s="9"/>
      <c r="E372" s="9"/>
      <c r="F372" s="9"/>
      <c r="G372" s="9"/>
      <c r="H372" s="9"/>
    </row>
    <row r="373" spans="1:8" x14ac:dyDescent="0.25">
      <c r="A373" s="15"/>
      <c r="B373" s="9"/>
      <c r="C373" s="10">
        <f>IF(B373="","",IFERROR(INDEX('部品'!$B$13:$B$312,MATCH(B373,'部品'!$A$13:$A$312,0)),"未登録の部品番号"))</f>
      </c>
      <c r="D373" s="9"/>
      <c r="E373" s="9"/>
      <c r="F373" s="9"/>
      <c r="G373" s="9"/>
      <c r="H373" s="9"/>
    </row>
    <row r="374" spans="1:8" x14ac:dyDescent="0.25">
      <c r="A374" s="15"/>
      <c r="B374" s="9"/>
      <c r="C374" s="10">
        <f>IF(B374="","",IFERROR(INDEX('部品'!$B$13:$B$312,MATCH(B374,'部品'!$A$13:$A$312,0)),"未登録の部品番号"))</f>
      </c>
      <c r="D374" s="9"/>
      <c r="E374" s="9"/>
      <c r="F374" s="9"/>
      <c r="G374" s="9"/>
      <c r="H374" s="9"/>
    </row>
    <row r="375" spans="1:8" x14ac:dyDescent="0.25">
      <c r="A375" s="15"/>
      <c r="B375" s="9"/>
      <c r="C375" s="10">
        <f>IF(B375="","",IFERROR(INDEX('部品'!$B$13:$B$312,MATCH(B375,'部品'!$A$13:$A$312,0)),"未登録の部品番号"))</f>
      </c>
      <c r="D375" s="9"/>
      <c r="E375" s="9"/>
      <c r="F375" s="9"/>
      <c r="G375" s="9"/>
      <c r="H375" s="9"/>
    </row>
    <row r="376" spans="1:8" x14ac:dyDescent="0.25">
      <c r="A376" s="15"/>
      <c r="B376" s="9"/>
      <c r="C376" s="10">
        <f>IF(B376="","",IFERROR(INDEX('部品'!$B$13:$B$312,MATCH(B376,'部品'!$A$13:$A$312,0)),"未登録の部品番号"))</f>
      </c>
      <c r="D376" s="9"/>
      <c r="E376" s="9"/>
      <c r="F376" s="9"/>
      <c r="G376" s="9"/>
      <c r="H376" s="9"/>
    </row>
    <row r="377" spans="1:8" x14ac:dyDescent="0.25">
      <c r="A377" s="15"/>
      <c r="B377" s="9"/>
      <c r="C377" s="10">
        <f>IF(B377="","",IFERROR(INDEX('部品'!$B$13:$B$312,MATCH(B377,'部品'!$A$13:$A$312,0)),"未登録の部品番号"))</f>
      </c>
      <c r="D377" s="9"/>
      <c r="E377" s="9"/>
      <c r="F377" s="9"/>
      <c r="G377" s="9"/>
      <c r="H377" s="9"/>
    </row>
    <row r="378" spans="1:8" x14ac:dyDescent="0.25">
      <c r="A378" s="15"/>
      <c r="B378" s="9"/>
      <c r="C378" s="10">
        <f>IF(B378="","",IFERROR(INDEX('部品'!$B$13:$B$312,MATCH(B378,'部品'!$A$13:$A$312,0)),"未登録の部品番号"))</f>
      </c>
      <c r="D378" s="9"/>
      <c r="E378" s="9"/>
      <c r="F378" s="9"/>
      <c r="G378" s="9"/>
      <c r="H378" s="9"/>
    </row>
    <row r="379" spans="1:8" x14ac:dyDescent="0.25">
      <c r="A379" s="15"/>
      <c r="B379" s="9"/>
      <c r="C379" s="10">
        <f>IF(B379="","",IFERROR(INDEX('部品'!$B$13:$B$312,MATCH(B379,'部品'!$A$13:$A$312,0)),"未登録の部品番号"))</f>
      </c>
      <c r="D379" s="9"/>
      <c r="E379" s="9"/>
      <c r="F379" s="9"/>
      <c r="G379" s="9"/>
      <c r="H379" s="9"/>
    </row>
    <row r="380" spans="1:8" x14ac:dyDescent="0.25">
      <c r="A380" s="15"/>
      <c r="B380" s="9"/>
      <c r="C380" s="10">
        <f>IF(B380="","",IFERROR(INDEX('部品'!$B$13:$B$312,MATCH(B380,'部品'!$A$13:$A$312,0)),"未登録の部品番号"))</f>
      </c>
      <c r="D380" s="9"/>
      <c r="E380" s="9"/>
      <c r="F380" s="9"/>
      <c r="G380" s="9"/>
      <c r="H380" s="9"/>
    </row>
    <row r="381" spans="1:8" x14ac:dyDescent="0.25">
      <c r="A381" s="15"/>
      <c r="B381" s="9"/>
      <c r="C381" s="10">
        <f>IF(B381="","",IFERROR(INDEX('部品'!$B$13:$B$312,MATCH(B381,'部品'!$A$13:$A$312,0)),"未登録の部品番号"))</f>
      </c>
      <c r="D381" s="9"/>
      <c r="E381" s="9"/>
      <c r="F381" s="9"/>
      <c r="G381" s="9"/>
      <c r="H381" s="9"/>
    </row>
    <row r="382" spans="1:8" x14ac:dyDescent="0.25">
      <c r="A382" s="15"/>
      <c r="B382" s="9"/>
      <c r="C382" s="10">
        <f>IF(B382="","",IFERROR(INDEX('部品'!$B$13:$B$312,MATCH(B382,'部品'!$A$13:$A$312,0)),"未登録の部品番号"))</f>
      </c>
      <c r="D382" s="9"/>
      <c r="E382" s="9"/>
      <c r="F382" s="9"/>
      <c r="G382" s="9"/>
      <c r="H382" s="9"/>
    </row>
    <row r="383" spans="1:8" x14ac:dyDescent="0.25">
      <c r="A383" s="15"/>
      <c r="B383" s="9"/>
      <c r="C383" s="10">
        <f>IF(B383="","",IFERROR(INDEX('部品'!$B$13:$B$312,MATCH(B383,'部品'!$A$13:$A$312,0)),"未登録の部品番号"))</f>
      </c>
      <c r="D383" s="9"/>
      <c r="E383" s="9"/>
      <c r="F383" s="9"/>
      <c r="G383" s="9"/>
      <c r="H383" s="9"/>
    </row>
    <row r="384" spans="1:8" x14ac:dyDescent="0.25">
      <c r="A384" s="15"/>
      <c r="B384" s="9"/>
      <c r="C384" s="10">
        <f>IF(B384="","",IFERROR(INDEX('部品'!$B$13:$B$312,MATCH(B384,'部品'!$A$13:$A$312,0)),"未登録の部品番号"))</f>
      </c>
      <c r="D384" s="9"/>
      <c r="E384" s="9"/>
      <c r="F384" s="9"/>
      <c r="G384" s="9"/>
      <c r="H384" s="9"/>
    </row>
    <row r="385" spans="1:8" x14ac:dyDescent="0.25">
      <c r="A385" s="15"/>
      <c r="B385" s="9"/>
      <c r="C385" s="10">
        <f>IF(B385="","",IFERROR(INDEX('部品'!$B$13:$B$312,MATCH(B385,'部品'!$A$13:$A$312,0)),"未登録の部品番号"))</f>
      </c>
      <c r="D385" s="9"/>
      <c r="E385" s="9"/>
      <c r="F385" s="9"/>
      <c r="G385" s="9"/>
      <c r="H385" s="9"/>
    </row>
    <row r="386" spans="1:8" x14ac:dyDescent="0.25">
      <c r="A386" s="15"/>
      <c r="B386" s="9"/>
      <c r="C386" s="10">
        <f>IF(B386="","",IFERROR(INDEX('部品'!$B$13:$B$312,MATCH(B386,'部品'!$A$13:$A$312,0)),"未登録の部品番号"))</f>
      </c>
      <c r="D386" s="9"/>
      <c r="E386" s="9"/>
      <c r="F386" s="9"/>
      <c r="G386" s="9"/>
      <c r="H386" s="9"/>
    </row>
    <row r="387" spans="1:8" x14ac:dyDescent="0.25">
      <c r="A387" s="15"/>
      <c r="B387" s="9"/>
      <c r="C387" s="10">
        <f>IF(B387="","",IFERROR(INDEX('部品'!$B$13:$B$312,MATCH(B387,'部品'!$A$13:$A$312,0)),"未登録の部品番号"))</f>
      </c>
      <c r="D387" s="9"/>
      <c r="E387" s="9"/>
      <c r="F387" s="9"/>
      <c r="G387" s="9"/>
      <c r="H387" s="9"/>
    </row>
    <row r="388" spans="1:8" x14ac:dyDescent="0.25">
      <c r="A388" s="15"/>
      <c r="B388" s="9"/>
      <c r="C388" s="10">
        <f>IF(B388="","",IFERROR(INDEX('部品'!$B$13:$B$312,MATCH(B388,'部品'!$A$13:$A$312,0)),"未登録の部品番号"))</f>
      </c>
      <c r="D388" s="9"/>
      <c r="E388" s="9"/>
      <c r="F388" s="9"/>
      <c r="G388" s="9"/>
      <c r="H388" s="9"/>
    </row>
    <row r="389" spans="1:8" x14ac:dyDescent="0.25">
      <c r="A389" s="15"/>
      <c r="B389" s="9"/>
      <c r="C389" s="10">
        <f>IF(B389="","",IFERROR(INDEX('部品'!$B$13:$B$312,MATCH(B389,'部品'!$A$13:$A$312,0)),"未登録の部品番号"))</f>
      </c>
      <c r="D389" s="9"/>
      <c r="E389" s="9"/>
      <c r="F389" s="9"/>
      <c r="G389" s="9"/>
      <c r="H389" s="9"/>
    </row>
    <row r="390" spans="1:8" x14ac:dyDescent="0.25">
      <c r="A390" s="15"/>
      <c r="B390" s="9"/>
      <c r="C390" s="10">
        <f>IF(B390="","",IFERROR(INDEX('部品'!$B$13:$B$312,MATCH(B390,'部品'!$A$13:$A$312,0)),"未登録の部品番号"))</f>
      </c>
      <c r="D390" s="9"/>
      <c r="E390" s="9"/>
      <c r="F390" s="9"/>
      <c r="G390" s="9"/>
      <c r="H390" s="9"/>
    </row>
    <row r="391" spans="1:8" x14ac:dyDescent="0.25">
      <c r="A391" s="15"/>
      <c r="B391" s="9"/>
      <c r="C391" s="10">
        <f>IF(B391="","",IFERROR(INDEX('部品'!$B$13:$B$312,MATCH(B391,'部品'!$A$13:$A$312,0)),"未登録の部品番号"))</f>
      </c>
      <c r="D391" s="9"/>
      <c r="E391" s="9"/>
      <c r="F391" s="9"/>
      <c r="G391" s="9"/>
      <c r="H391" s="9"/>
    </row>
    <row r="392" spans="1:8" x14ac:dyDescent="0.25">
      <c r="A392" s="15"/>
      <c r="B392" s="9"/>
      <c r="C392" s="10">
        <f>IF(B392="","",IFERROR(INDEX('部品'!$B$13:$B$312,MATCH(B392,'部品'!$A$13:$A$312,0)),"未登録の部品番号"))</f>
      </c>
      <c r="D392" s="9"/>
      <c r="E392" s="9"/>
      <c r="F392" s="9"/>
      <c r="G392" s="9"/>
      <c r="H392" s="9"/>
    </row>
    <row r="393" spans="1:8" x14ac:dyDescent="0.25">
      <c r="A393" s="15"/>
      <c r="B393" s="9"/>
      <c r="C393" s="10">
        <f>IF(B393="","",IFERROR(INDEX('部品'!$B$13:$B$312,MATCH(B393,'部品'!$A$13:$A$312,0)),"未登録の部品番号"))</f>
      </c>
      <c r="D393" s="9"/>
      <c r="E393" s="9"/>
      <c r="F393" s="9"/>
      <c r="G393" s="9"/>
      <c r="H393" s="9"/>
    </row>
    <row r="394" spans="1:8" x14ac:dyDescent="0.25">
      <c r="A394" s="15"/>
      <c r="B394" s="9"/>
      <c r="C394" s="10">
        <f>IF(B394="","",IFERROR(INDEX('部品'!$B$13:$B$312,MATCH(B394,'部品'!$A$13:$A$312,0)),"未登録の部品番号"))</f>
      </c>
      <c r="D394" s="9"/>
      <c r="E394" s="9"/>
      <c r="F394" s="9"/>
      <c r="G394" s="9"/>
      <c r="H394" s="9"/>
    </row>
    <row r="395" spans="1:8" x14ac:dyDescent="0.25">
      <c r="A395" s="15"/>
      <c r="B395" s="9"/>
      <c r="C395" s="10">
        <f>IF(B395="","",IFERROR(INDEX('部品'!$B$13:$B$312,MATCH(B395,'部品'!$A$13:$A$312,0)),"未登録の部品番号"))</f>
      </c>
      <c r="D395" s="9"/>
      <c r="E395" s="9"/>
      <c r="F395" s="9"/>
      <c r="G395" s="9"/>
      <c r="H395" s="9"/>
    </row>
    <row r="396" spans="1:8" x14ac:dyDescent="0.25">
      <c r="A396" s="15"/>
      <c r="B396" s="9"/>
      <c r="C396" s="10">
        <f>IF(B396="","",IFERROR(INDEX('部品'!$B$13:$B$312,MATCH(B396,'部品'!$A$13:$A$312,0)),"未登録の部品番号"))</f>
      </c>
      <c r="D396" s="9"/>
      <c r="E396" s="9"/>
      <c r="F396" s="9"/>
      <c r="G396" s="9"/>
      <c r="H396" s="9"/>
    </row>
    <row r="397" spans="1:8" x14ac:dyDescent="0.25">
      <c r="A397" s="15"/>
      <c r="B397" s="9"/>
      <c r="C397" s="10">
        <f>IF(B397="","",IFERROR(INDEX('部品'!$B$13:$B$312,MATCH(B397,'部品'!$A$13:$A$312,0)),"未登録の部品番号"))</f>
      </c>
      <c r="D397" s="9"/>
      <c r="E397" s="9"/>
      <c r="F397" s="9"/>
      <c r="G397" s="9"/>
      <c r="H397" s="9"/>
    </row>
    <row r="398" spans="1:8" x14ac:dyDescent="0.25">
      <c r="A398" s="15"/>
      <c r="B398" s="9"/>
      <c r="C398" s="10">
        <f>IF(B398="","",IFERROR(INDEX('部品'!$B$13:$B$312,MATCH(B398,'部品'!$A$13:$A$312,0)),"未登録の部品番号"))</f>
      </c>
      <c r="D398" s="9"/>
      <c r="E398" s="9"/>
      <c r="F398" s="9"/>
      <c r="G398" s="9"/>
      <c r="H398" s="9"/>
    </row>
    <row r="399" spans="1:8" x14ac:dyDescent="0.25">
      <c r="A399" s="15"/>
      <c r="B399" s="9"/>
      <c r="C399" s="10">
        <f>IF(B399="","",IFERROR(INDEX('部品'!$B$13:$B$312,MATCH(B399,'部品'!$A$13:$A$312,0)),"未登録の部品番号"))</f>
      </c>
      <c r="D399" s="9"/>
      <c r="E399" s="9"/>
      <c r="F399" s="9"/>
      <c r="G399" s="9"/>
      <c r="H399" s="9"/>
    </row>
    <row r="400" spans="1:8" x14ac:dyDescent="0.25">
      <c r="A400" s="15"/>
      <c r="B400" s="9"/>
      <c r="C400" s="10">
        <f>IF(B400="","",IFERROR(INDEX('部品'!$B$13:$B$312,MATCH(B400,'部品'!$A$13:$A$312,0)),"未登録の部品番号"))</f>
      </c>
      <c r="D400" s="9"/>
      <c r="E400" s="9"/>
      <c r="F400" s="9"/>
      <c r="G400" s="9"/>
      <c r="H400" s="9"/>
    </row>
    <row r="401" spans="1:8" x14ac:dyDescent="0.25">
      <c r="A401" s="15"/>
      <c r="B401" s="9"/>
      <c r="C401" s="10">
        <f>IF(B401="","",IFERROR(INDEX('部品'!$B$13:$B$312,MATCH(B401,'部品'!$A$13:$A$312,0)),"未登録の部品番号"))</f>
      </c>
      <c r="D401" s="9"/>
      <c r="E401" s="9"/>
      <c r="F401" s="9"/>
      <c r="G401" s="9"/>
      <c r="H401" s="9"/>
    </row>
    <row r="402" spans="1:8" x14ac:dyDescent="0.25">
      <c r="A402" s="15"/>
      <c r="B402" s="9"/>
      <c r="C402" s="10">
        <f>IF(B402="","",IFERROR(INDEX('部品'!$B$13:$B$312,MATCH(B402,'部品'!$A$13:$A$312,0)),"未登録の部品番号"))</f>
      </c>
      <c r="D402" s="9"/>
      <c r="E402" s="9"/>
      <c r="F402" s="9"/>
      <c r="G402" s="9"/>
      <c r="H402" s="9"/>
    </row>
    <row r="403" spans="1:8" x14ac:dyDescent="0.25">
      <c r="A403" s="15"/>
      <c r="B403" s="9"/>
      <c r="C403" s="10">
        <f>IF(B403="","",IFERROR(INDEX('部品'!$B$13:$B$312,MATCH(B403,'部品'!$A$13:$A$312,0)),"未登録の部品番号"))</f>
      </c>
      <c r="D403" s="9"/>
      <c r="E403" s="9"/>
      <c r="F403" s="9"/>
      <c r="G403" s="9"/>
      <c r="H403" s="9"/>
    </row>
    <row r="404" spans="1:8" x14ac:dyDescent="0.25">
      <c r="A404" s="15"/>
      <c r="B404" s="9"/>
      <c r="C404" s="10">
        <f>IF(B404="","",IFERROR(INDEX('部品'!$B$13:$B$312,MATCH(B404,'部品'!$A$13:$A$312,0)),"未登録の部品番号"))</f>
      </c>
      <c r="D404" s="9"/>
      <c r="E404" s="9"/>
      <c r="F404" s="9"/>
      <c r="G404" s="9"/>
      <c r="H404" s="9"/>
    </row>
    <row r="405" spans="1:8" x14ac:dyDescent="0.25">
      <c r="A405" s="15"/>
      <c r="B405" s="9"/>
      <c r="C405" s="10">
        <f>IF(B405="","",IFERROR(INDEX('部品'!$B$13:$B$312,MATCH(B405,'部品'!$A$13:$A$312,0)),"未登録の部品番号"))</f>
      </c>
      <c r="D405" s="9"/>
      <c r="E405" s="9"/>
      <c r="F405" s="9"/>
      <c r="G405" s="9"/>
      <c r="H405" s="9"/>
    </row>
    <row r="406" spans="1:8" x14ac:dyDescent="0.25">
      <c r="A406" s="15"/>
      <c r="B406" s="9"/>
      <c r="C406" s="10">
        <f>IF(B406="","",IFERROR(INDEX('部品'!$B$13:$B$312,MATCH(B406,'部品'!$A$13:$A$312,0)),"未登録の部品番号"))</f>
      </c>
      <c r="D406" s="9"/>
      <c r="E406" s="9"/>
      <c r="F406" s="9"/>
      <c r="G406" s="9"/>
      <c r="H406" s="9"/>
    </row>
    <row r="407" spans="1:8" x14ac:dyDescent="0.25">
      <c r="A407" s="15"/>
      <c r="B407" s="9"/>
      <c r="C407" s="10">
        <f>IF(B407="","",IFERROR(INDEX('部品'!$B$13:$B$312,MATCH(B407,'部品'!$A$13:$A$312,0)),"未登録の部品番号"))</f>
      </c>
      <c r="D407" s="9"/>
      <c r="E407" s="9"/>
      <c r="F407" s="9"/>
      <c r="G407" s="9"/>
      <c r="H407" s="9"/>
    </row>
    <row r="408" spans="1:8" x14ac:dyDescent="0.25">
      <c r="A408" s="15"/>
      <c r="B408" s="9"/>
      <c r="C408" s="10">
        <f>IF(B408="","",IFERROR(INDEX('部品'!$B$13:$B$312,MATCH(B408,'部品'!$A$13:$A$312,0)),"未登録の部品番号"))</f>
      </c>
      <c r="D408" s="9"/>
      <c r="E408" s="9"/>
      <c r="F408" s="9"/>
      <c r="G408" s="9"/>
      <c r="H408" s="9"/>
    </row>
    <row r="409" spans="1:8" x14ac:dyDescent="0.25">
      <c r="A409" s="15"/>
      <c r="B409" s="9"/>
      <c r="C409" s="10">
        <f>IF(B409="","",IFERROR(INDEX('部品'!$B$13:$B$312,MATCH(B409,'部品'!$A$13:$A$312,0)),"未登録の部品番号"))</f>
      </c>
      <c r="D409" s="9"/>
      <c r="E409" s="9"/>
      <c r="F409" s="9"/>
      <c r="G409" s="9"/>
      <c r="H409" s="9"/>
    </row>
    <row r="410" spans="1:8" x14ac:dyDescent="0.25">
      <c r="A410" s="15"/>
      <c r="B410" s="9"/>
      <c r="C410" s="10">
        <f>IF(B410="","",IFERROR(INDEX('部品'!$B$13:$B$312,MATCH(B410,'部品'!$A$13:$A$312,0)),"未登録の部品番号"))</f>
      </c>
      <c r="D410" s="9"/>
      <c r="E410" s="9"/>
      <c r="F410" s="9"/>
      <c r="G410" s="9"/>
      <c r="H410" s="9"/>
    </row>
    <row r="411" spans="1:8" x14ac:dyDescent="0.25">
      <c r="A411" s="15"/>
      <c r="B411" s="9"/>
      <c r="C411" s="10">
        <f>IF(B411="","",IFERROR(INDEX('部品'!$B$13:$B$312,MATCH(B411,'部品'!$A$13:$A$312,0)),"未登録の部品番号"))</f>
      </c>
      <c r="D411" s="9"/>
      <c r="E411" s="9"/>
      <c r="F411" s="9"/>
      <c r="G411" s="9"/>
      <c r="H411" s="9"/>
    </row>
    <row r="412" spans="1:8" x14ac:dyDescent="0.25">
      <c r="A412" s="15"/>
      <c r="B412" s="9"/>
      <c r="C412" s="10">
        <f>IF(B412="","",IFERROR(INDEX('部品'!$B$13:$B$312,MATCH(B412,'部品'!$A$13:$A$312,0)),"未登録の部品番号"))</f>
      </c>
      <c r="D412" s="9"/>
      <c r="E412" s="9"/>
      <c r="F412" s="9"/>
      <c r="G412" s="9"/>
      <c r="H412" s="9"/>
    </row>
    <row r="413" spans="1:8" x14ac:dyDescent="0.25">
      <c r="A413" s="15"/>
      <c r="B413" s="9"/>
      <c r="C413" s="10">
        <f>IF(B413="","",IFERROR(INDEX('部品'!$B$13:$B$312,MATCH(B413,'部品'!$A$13:$A$312,0)),"未登録の部品番号"))</f>
      </c>
      <c r="D413" s="9"/>
      <c r="E413" s="9"/>
      <c r="F413" s="9"/>
      <c r="G413" s="9"/>
      <c r="H413" s="9"/>
    </row>
    <row r="414" spans="1:8" x14ac:dyDescent="0.25">
      <c r="A414" s="15"/>
      <c r="B414" s="9"/>
      <c r="C414" s="10">
        <f>IF(B414="","",IFERROR(INDEX('部品'!$B$13:$B$312,MATCH(B414,'部品'!$A$13:$A$312,0)),"未登録の部品番号"))</f>
      </c>
      <c r="D414" s="9"/>
      <c r="E414" s="9"/>
      <c r="F414" s="9"/>
      <c r="G414" s="9"/>
      <c r="H414" s="9"/>
    </row>
    <row r="415" spans="1:8" x14ac:dyDescent="0.25">
      <c r="A415" s="15"/>
      <c r="B415" s="9"/>
      <c r="C415" s="10">
        <f>IF(B415="","",IFERROR(INDEX('部品'!$B$13:$B$312,MATCH(B415,'部品'!$A$13:$A$312,0)),"未登録の部品番号"))</f>
      </c>
      <c r="D415" s="9"/>
      <c r="E415" s="9"/>
      <c r="F415" s="9"/>
      <c r="G415" s="9"/>
      <c r="H415" s="9"/>
    </row>
    <row r="416" spans="1:8" x14ac:dyDescent="0.25">
      <c r="A416" s="15"/>
      <c r="B416" s="9"/>
      <c r="C416" s="10">
        <f>IF(B416="","",IFERROR(INDEX('部品'!$B$13:$B$312,MATCH(B416,'部品'!$A$13:$A$312,0)),"未登録の部品番号"))</f>
      </c>
      <c r="D416" s="9"/>
      <c r="E416" s="9"/>
      <c r="F416" s="9"/>
      <c r="G416" s="9"/>
      <c r="H416" s="9"/>
    </row>
    <row r="417" spans="1:8" x14ac:dyDescent="0.25">
      <c r="A417" s="15"/>
      <c r="B417" s="9"/>
      <c r="C417" s="10">
        <f>IF(B417="","",IFERROR(INDEX('部品'!$B$13:$B$312,MATCH(B417,'部品'!$A$13:$A$312,0)),"未登録の部品番号"))</f>
      </c>
      <c r="D417" s="9"/>
      <c r="E417" s="9"/>
      <c r="F417" s="9"/>
      <c r="G417" s="9"/>
      <c r="H417" s="9"/>
    </row>
    <row r="418" spans="1:8" x14ac:dyDescent="0.25">
      <c r="A418" s="15"/>
      <c r="B418" s="9"/>
      <c r="C418" s="10">
        <f>IF(B418="","",IFERROR(INDEX('部品'!$B$13:$B$312,MATCH(B418,'部品'!$A$13:$A$312,0)),"未登録の部品番号"))</f>
      </c>
      <c r="D418" s="9"/>
      <c r="E418" s="9"/>
      <c r="F418" s="9"/>
      <c r="G418" s="9"/>
      <c r="H418" s="9"/>
    </row>
    <row r="419" spans="1:8" x14ac:dyDescent="0.25">
      <c r="A419" s="15"/>
      <c r="B419" s="9"/>
      <c r="C419" s="10">
        <f>IF(B419="","",IFERROR(INDEX('部品'!$B$13:$B$312,MATCH(B419,'部品'!$A$13:$A$312,0)),"未登録の部品番号"))</f>
      </c>
      <c r="D419" s="9"/>
      <c r="E419" s="9"/>
      <c r="F419" s="9"/>
      <c r="G419" s="9"/>
      <c r="H419" s="9"/>
    </row>
    <row r="420" spans="1:8" x14ac:dyDescent="0.25">
      <c r="A420" s="15"/>
      <c r="B420" s="9"/>
      <c r="C420" s="10">
        <f>IF(B420="","",IFERROR(INDEX('部品'!$B$13:$B$312,MATCH(B420,'部品'!$A$13:$A$312,0)),"未登録の部品番号"))</f>
      </c>
      <c r="D420" s="9"/>
      <c r="E420" s="9"/>
      <c r="F420" s="9"/>
      <c r="G420" s="9"/>
      <c r="H420" s="9"/>
    </row>
    <row r="421" spans="1:8" x14ac:dyDescent="0.25">
      <c r="A421" s="15"/>
      <c r="B421" s="9"/>
      <c r="C421" s="10">
        <f>IF(B421="","",IFERROR(INDEX('部品'!$B$13:$B$312,MATCH(B421,'部品'!$A$13:$A$312,0)),"未登録の部品番号"))</f>
      </c>
      <c r="D421" s="9"/>
      <c r="E421" s="9"/>
      <c r="F421" s="9"/>
      <c r="G421" s="9"/>
      <c r="H421" s="9"/>
    </row>
    <row r="422" spans="1:8" x14ac:dyDescent="0.25">
      <c r="A422" s="15"/>
      <c r="B422" s="9"/>
      <c r="C422" s="10">
        <f>IF(B422="","",IFERROR(INDEX('部品'!$B$13:$B$312,MATCH(B422,'部品'!$A$13:$A$312,0)),"未登録の部品番号"))</f>
      </c>
      <c r="D422" s="9"/>
      <c r="E422" s="9"/>
      <c r="F422" s="9"/>
      <c r="G422" s="9"/>
      <c r="H422" s="9"/>
    </row>
    <row r="423" spans="1:8" x14ac:dyDescent="0.25">
      <c r="A423" s="15"/>
      <c r="B423" s="9"/>
      <c r="C423" s="10">
        <f>IF(B423="","",IFERROR(INDEX('部品'!$B$13:$B$312,MATCH(B423,'部品'!$A$13:$A$312,0)),"未登録の部品番号"))</f>
      </c>
      <c r="D423" s="9"/>
      <c r="E423" s="9"/>
      <c r="F423" s="9"/>
      <c r="G423" s="9"/>
      <c r="H423" s="9"/>
    </row>
    <row r="424" spans="1:8" x14ac:dyDescent="0.25">
      <c r="A424" s="15"/>
      <c r="B424" s="9"/>
      <c r="C424" s="10">
        <f>IF(B424="","",IFERROR(INDEX('部品'!$B$13:$B$312,MATCH(B424,'部品'!$A$13:$A$312,0)),"未登録の部品番号"))</f>
      </c>
      <c r="D424" s="9"/>
      <c r="E424" s="9"/>
      <c r="F424" s="9"/>
      <c r="G424" s="9"/>
      <c r="H424" s="9"/>
    </row>
    <row r="425" spans="1:8" x14ac:dyDescent="0.25">
      <c r="A425" s="15"/>
      <c r="B425" s="9"/>
      <c r="C425" s="10">
        <f>IF(B425="","",IFERROR(INDEX('部品'!$B$13:$B$312,MATCH(B425,'部品'!$A$13:$A$312,0)),"未登録の部品番号"))</f>
      </c>
      <c r="D425" s="9"/>
      <c r="E425" s="9"/>
      <c r="F425" s="9"/>
      <c r="G425" s="9"/>
      <c r="H425" s="9"/>
    </row>
    <row r="426" spans="1:8" x14ac:dyDescent="0.25">
      <c r="A426" s="15"/>
      <c r="B426" s="9"/>
      <c r="C426" s="10">
        <f>IF(B426="","",IFERROR(INDEX('部品'!$B$13:$B$312,MATCH(B426,'部品'!$A$13:$A$312,0)),"未登録の部品番号"))</f>
      </c>
      <c r="D426" s="9"/>
      <c r="E426" s="9"/>
      <c r="F426" s="9"/>
      <c r="G426" s="9"/>
      <c r="H426" s="9"/>
    </row>
    <row r="427" spans="1:8" x14ac:dyDescent="0.25">
      <c r="A427" s="15"/>
      <c r="B427" s="9"/>
      <c r="C427" s="10">
        <f>IF(B427="","",IFERROR(INDEX('部品'!$B$13:$B$312,MATCH(B427,'部品'!$A$13:$A$312,0)),"未登録の部品番号"))</f>
      </c>
      <c r="D427" s="9"/>
      <c r="E427" s="9"/>
      <c r="F427" s="9"/>
      <c r="G427" s="9"/>
      <c r="H427" s="9"/>
    </row>
    <row r="428" spans="1:8" x14ac:dyDescent="0.25">
      <c r="A428" s="15"/>
      <c r="B428" s="9"/>
      <c r="C428" s="10">
        <f>IF(B428="","",IFERROR(INDEX('部品'!$B$13:$B$312,MATCH(B428,'部品'!$A$13:$A$312,0)),"未登録の部品番号"))</f>
      </c>
      <c r="D428" s="9"/>
      <c r="E428" s="9"/>
      <c r="F428" s="9"/>
      <c r="G428" s="9"/>
      <c r="H428" s="9"/>
    </row>
    <row r="429" spans="1:8" x14ac:dyDescent="0.25">
      <c r="A429" s="15"/>
      <c r="B429" s="9"/>
      <c r="C429" s="10">
        <f>IF(B429="","",IFERROR(INDEX('部品'!$B$13:$B$312,MATCH(B429,'部品'!$A$13:$A$312,0)),"未登録の部品番号"))</f>
      </c>
      <c r="D429" s="9"/>
      <c r="E429" s="9"/>
      <c r="F429" s="9"/>
      <c r="G429" s="9"/>
      <c r="H429" s="9"/>
    </row>
    <row r="430" spans="1:8" x14ac:dyDescent="0.25">
      <c r="A430" s="15"/>
      <c r="B430" s="9"/>
      <c r="C430" s="10">
        <f>IF(B430="","",IFERROR(INDEX('部品'!$B$13:$B$312,MATCH(B430,'部品'!$A$13:$A$312,0)),"未登録の部品番号"))</f>
      </c>
      <c r="D430" s="9"/>
      <c r="E430" s="9"/>
      <c r="F430" s="9"/>
      <c r="G430" s="9"/>
      <c r="H430" s="9"/>
    </row>
    <row r="431" spans="1:8" x14ac:dyDescent="0.25">
      <c r="A431" s="15"/>
      <c r="B431" s="9"/>
      <c r="C431" s="10">
        <f>IF(B431="","",IFERROR(INDEX('部品'!$B$13:$B$312,MATCH(B431,'部品'!$A$13:$A$312,0)),"未登録の部品番号"))</f>
      </c>
      <c r="D431" s="9"/>
      <c r="E431" s="9"/>
      <c r="F431" s="9"/>
      <c r="G431" s="9"/>
      <c r="H431" s="9"/>
    </row>
    <row r="432" spans="1:8" x14ac:dyDescent="0.25">
      <c r="A432" s="15"/>
      <c r="B432" s="9"/>
      <c r="C432" s="10">
        <f>IF(B432="","",IFERROR(INDEX('部品'!$B$13:$B$312,MATCH(B432,'部品'!$A$13:$A$312,0)),"未登録の部品番号"))</f>
      </c>
      <c r="D432" s="9"/>
      <c r="E432" s="9"/>
      <c r="F432" s="9"/>
      <c r="G432" s="9"/>
      <c r="H432" s="9"/>
    </row>
    <row r="433" spans="1:8" x14ac:dyDescent="0.25">
      <c r="A433" s="15"/>
      <c r="B433" s="9"/>
      <c r="C433" s="10">
        <f>IF(B433="","",IFERROR(INDEX('部品'!$B$13:$B$312,MATCH(B433,'部品'!$A$13:$A$312,0)),"未登録の部品番号"))</f>
      </c>
      <c r="D433" s="9"/>
      <c r="E433" s="9"/>
      <c r="F433" s="9"/>
      <c r="G433" s="9"/>
      <c r="H433" s="9"/>
    </row>
    <row r="434" spans="1:8" x14ac:dyDescent="0.25">
      <c r="A434" s="15"/>
      <c r="B434" s="9"/>
      <c r="C434" s="10">
        <f>IF(B434="","",IFERROR(INDEX('部品'!$B$13:$B$312,MATCH(B434,'部品'!$A$13:$A$312,0)),"未登録の部品番号"))</f>
      </c>
      <c r="D434" s="9"/>
      <c r="E434" s="9"/>
      <c r="F434" s="9"/>
      <c r="G434" s="9"/>
      <c r="H434" s="9"/>
    </row>
    <row r="435" spans="1:8" x14ac:dyDescent="0.25">
      <c r="A435" s="15"/>
      <c r="B435" s="9"/>
      <c r="C435" s="10">
        <f>IF(B435="","",IFERROR(INDEX('部品'!$B$13:$B$312,MATCH(B435,'部品'!$A$13:$A$312,0)),"未登録の部品番号"))</f>
      </c>
      <c r="D435" s="9"/>
      <c r="E435" s="9"/>
      <c r="F435" s="9"/>
      <c r="G435" s="9"/>
      <c r="H435" s="9"/>
    </row>
    <row r="436" spans="1:8" x14ac:dyDescent="0.25">
      <c r="A436" s="15"/>
      <c r="B436" s="9"/>
      <c r="C436" s="10">
        <f>IF(B436="","",IFERROR(INDEX('部品'!$B$13:$B$312,MATCH(B436,'部品'!$A$13:$A$312,0)),"未登録の部品番号"))</f>
      </c>
      <c r="D436" s="9"/>
      <c r="E436" s="9"/>
      <c r="F436" s="9"/>
      <c r="G436" s="9"/>
      <c r="H436" s="9"/>
    </row>
    <row r="437" spans="1:8" x14ac:dyDescent="0.25">
      <c r="A437" s="15"/>
      <c r="B437" s="9"/>
      <c r="C437" s="10">
        <f>IF(B437="","",IFERROR(INDEX('部品'!$B$13:$B$312,MATCH(B437,'部品'!$A$13:$A$312,0)),"未登録の部品番号"))</f>
      </c>
      <c r="D437" s="9"/>
      <c r="E437" s="9"/>
      <c r="F437" s="9"/>
      <c r="G437" s="9"/>
      <c r="H437" s="9"/>
    </row>
    <row r="438" spans="1:8" x14ac:dyDescent="0.25">
      <c r="A438" s="15"/>
      <c r="B438" s="9"/>
      <c r="C438" s="10">
        <f>IF(B438="","",IFERROR(INDEX('部品'!$B$13:$B$312,MATCH(B438,'部品'!$A$13:$A$312,0)),"未登録の部品番号"))</f>
      </c>
      <c r="D438" s="9"/>
      <c r="E438" s="9"/>
      <c r="F438" s="9"/>
      <c r="G438" s="9"/>
      <c r="H438" s="9"/>
    </row>
    <row r="439" spans="1:8" x14ac:dyDescent="0.25">
      <c r="A439" s="15"/>
      <c r="B439" s="9"/>
      <c r="C439" s="10">
        <f>IF(B439="","",IFERROR(INDEX('部品'!$B$13:$B$312,MATCH(B439,'部品'!$A$13:$A$312,0)),"未登録の部品番号"))</f>
      </c>
      <c r="D439" s="9"/>
      <c r="E439" s="9"/>
      <c r="F439" s="9"/>
      <c r="G439" s="9"/>
      <c r="H439" s="9"/>
    </row>
    <row r="440" spans="1:8" x14ac:dyDescent="0.25">
      <c r="A440" s="15"/>
      <c r="B440" s="9"/>
      <c r="C440" s="10">
        <f>IF(B440="","",IFERROR(INDEX('部品'!$B$13:$B$312,MATCH(B440,'部品'!$A$13:$A$312,0)),"未登録の部品番号"))</f>
      </c>
      <c r="D440" s="9"/>
      <c r="E440" s="9"/>
      <c r="F440" s="9"/>
      <c r="G440" s="9"/>
      <c r="H440" s="9"/>
    </row>
    <row r="441" spans="1:8" x14ac:dyDescent="0.25">
      <c r="A441" s="15"/>
      <c r="B441" s="9"/>
      <c r="C441" s="10">
        <f>IF(B441="","",IFERROR(INDEX('部品'!$B$13:$B$312,MATCH(B441,'部品'!$A$13:$A$312,0)),"未登録の部品番号"))</f>
      </c>
      <c r="D441" s="9"/>
      <c r="E441" s="9"/>
      <c r="F441" s="9"/>
      <c r="G441" s="9"/>
      <c r="H441" s="9"/>
    </row>
    <row r="442" spans="1:8" x14ac:dyDescent="0.25">
      <c r="A442" s="15"/>
      <c r="B442" s="9"/>
      <c r="C442" s="10">
        <f>IF(B442="","",IFERROR(INDEX('部品'!$B$13:$B$312,MATCH(B442,'部品'!$A$13:$A$312,0)),"未登録の部品番号"))</f>
      </c>
      <c r="D442" s="9"/>
      <c r="E442" s="9"/>
      <c r="F442" s="9"/>
      <c r="G442" s="9"/>
      <c r="H442" s="9"/>
    </row>
    <row r="443" spans="1:8" x14ac:dyDescent="0.25">
      <c r="A443" s="15"/>
      <c r="B443" s="9"/>
      <c r="C443" s="10">
        <f>IF(B443="","",IFERROR(INDEX('部品'!$B$13:$B$312,MATCH(B443,'部品'!$A$13:$A$312,0)),"未登録の部品番号"))</f>
      </c>
      <c r="D443" s="9"/>
      <c r="E443" s="9"/>
      <c r="F443" s="9"/>
      <c r="G443" s="9"/>
      <c r="H443" s="9"/>
    </row>
    <row r="444" spans="1:8" x14ac:dyDescent="0.25">
      <c r="A444" s="15"/>
      <c r="B444" s="9"/>
      <c r="C444" s="10">
        <f>IF(B444="","",IFERROR(INDEX('部品'!$B$13:$B$312,MATCH(B444,'部品'!$A$13:$A$312,0)),"未登録の部品番号"))</f>
      </c>
      <c r="D444" s="9"/>
      <c r="E444" s="9"/>
      <c r="F444" s="9"/>
      <c r="G444" s="9"/>
      <c r="H444" s="9"/>
    </row>
    <row r="445" spans="1:8" x14ac:dyDescent="0.25">
      <c r="A445" s="15"/>
      <c r="B445" s="9"/>
      <c r="C445" s="10">
        <f>IF(B445="","",IFERROR(INDEX('部品'!$B$13:$B$312,MATCH(B445,'部品'!$A$13:$A$312,0)),"未登録の部品番号"))</f>
      </c>
      <c r="D445" s="9"/>
      <c r="E445" s="9"/>
      <c r="F445" s="9"/>
      <c r="G445" s="9"/>
      <c r="H445" s="9"/>
    </row>
    <row r="446" spans="1:8" x14ac:dyDescent="0.25">
      <c r="A446" s="15"/>
      <c r="B446" s="9"/>
      <c r="C446" s="10">
        <f>IF(B446="","",IFERROR(INDEX('部品'!$B$13:$B$312,MATCH(B446,'部品'!$A$13:$A$312,0)),"未登録の部品番号"))</f>
      </c>
      <c r="D446" s="9"/>
      <c r="E446" s="9"/>
      <c r="F446" s="9"/>
      <c r="G446" s="9"/>
      <c r="H446" s="9"/>
    </row>
    <row r="447" spans="1:8" x14ac:dyDescent="0.25">
      <c r="A447" s="15"/>
      <c r="B447" s="9"/>
      <c r="C447" s="10">
        <f>IF(B447="","",IFERROR(INDEX('部品'!$B$13:$B$312,MATCH(B447,'部品'!$A$13:$A$312,0)),"未登録の部品番号"))</f>
      </c>
      <c r="D447" s="9"/>
      <c r="E447" s="9"/>
      <c r="F447" s="9"/>
      <c r="G447" s="9"/>
      <c r="H447" s="9"/>
    </row>
    <row r="448" spans="1:8" x14ac:dyDescent="0.25">
      <c r="A448" s="15"/>
      <c r="B448" s="9"/>
      <c r="C448" s="10">
        <f>IF(B448="","",IFERROR(INDEX('部品'!$B$13:$B$312,MATCH(B448,'部品'!$A$13:$A$312,0)),"未登録の部品番号"))</f>
      </c>
      <c r="D448" s="9"/>
      <c r="E448" s="9"/>
      <c r="F448" s="9"/>
      <c r="G448" s="9"/>
      <c r="H448" s="9"/>
    </row>
    <row r="449" spans="1:8" x14ac:dyDescent="0.25">
      <c r="A449" s="15"/>
      <c r="B449" s="9"/>
      <c r="C449" s="10">
        <f>IF(B449="","",IFERROR(INDEX('部品'!$B$13:$B$312,MATCH(B449,'部品'!$A$13:$A$312,0)),"未登録の部品番号"))</f>
      </c>
      <c r="D449" s="9"/>
      <c r="E449" s="9"/>
      <c r="F449" s="9"/>
      <c r="G449" s="9"/>
      <c r="H449" s="9"/>
    </row>
    <row r="450" spans="1:8" x14ac:dyDescent="0.25">
      <c r="A450" s="15"/>
      <c r="B450" s="9"/>
      <c r="C450" s="10">
        <f>IF(B450="","",IFERROR(INDEX('部品'!$B$13:$B$312,MATCH(B450,'部品'!$A$13:$A$312,0)),"未登録の部品番号"))</f>
      </c>
      <c r="D450" s="9"/>
      <c r="E450" s="9"/>
      <c r="F450" s="9"/>
      <c r="G450" s="9"/>
      <c r="H450" s="9"/>
    </row>
    <row r="451" spans="1:8" x14ac:dyDescent="0.25">
      <c r="A451" s="15"/>
      <c r="B451" s="9"/>
      <c r="C451" s="10">
        <f>IF(B451="","",IFERROR(INDEX('部品'!$B$13:$B$312,MATCH(B451,'部品'!$A$13:$A$312,0)),"未登録の部品番号"))</f>
      </c>
      <c r="D451" s="9"/>
      <c r="E451" s="9"/>
      <c r="F451" s="9"/>
      <c r="G451" s="9"/>
      <c r="H451" s="9"/>
    </row>
    <row r="452" spans="1:8" x14ac:dyDescent="0.25">
      <c r="A452" s="15"/>
      <c r="B452" s="9"/>
      <c r="C452" s="10">
        <f>IF(B452="","",IFERROR(INDEX('部品'!$B$13:$B$312,MATCH(B452,'部品'!$A$13:$A$312,0)),"未登録の部品番号"))</f>
      </c>
      <c r="D452" s="9"/>
      <c r="E452" s="9"/>
      <c r="F452" s="9"/>
      <c r="G452" s="9"/>
      <c r="H452" s="9"/>
    </row>
    <row r="453" spans="1:8" x14ac:dyDescent="0.25">
      <c r="A453" s="15"/>
      <c r="B453" s="9"/>
      <c r="C453" s="10">
        <f>IF(B453="","",IFERROR(INDEX('部品'!$B$13:$B$312,MATCH(B453,'部品'!$A$13:$A$312,0)),"未登録の部品番号"))</f>
      </c>
      <c r="D453" s="9"/>
      <c r="E453" s="9"/>
      <c r="F453" s="9"/>
      <c r="G453" s="9"/>
      <c r="H453" s="9"/>
    </row>
    <row r="454" spans="1:8" x14ac:dyDescent="0.25">
      <c r="A454" s="15"/>
      <c r="B454" s="9"/>
      <c r="C454" s="10">
        <f>IF(B454="","",IFERROR(INDEX('部品'!$B$13:$B$312,MATCH(B454,'部品'!$A$13:$A$312,0)),"未登録の部品番号"))</f>
      </c>
      <c r="D454" s="9"/>
      <c r="E454" s="9"/>
      <c r="F454" s="9"/>
      <c r="G454" s="9"/>
      <c r="H454" s="9"/>
    </row>
    <row r="455" spans="1:8" x14ac:dyDescent="0.25">
      <c r="A455" s="15"/>
      <c r="B455" s="9"/>
      <c r="C455" s="10">
        <f>IF(B455="","",IFERROR(INDEX('部品'!$B$13:$B$312,MATCH(B455,'部品'!$A$13:$A$312,0)),"未登録の部品番号"))</f>
      </c>
      <c r="D455" s="9"/>
      <c r="E455" s="9"/>
      <c r="F455" s="9"/>
      <c r="G455" s="9"/>
      <c r="H455" s="9"/>
    </row>
    <row r="456" spans="1:8" x14ac:dyDescent="0.25">
      <c r="A456" s="15"/>
      <c r="B456" s="9"/>
      <c r="C456" s="10">
        <f>IF(B456="","",IFERROR(INDEX('部品'!$B$13:$B$312,MATCH(B456,'部品'!$A$13:$A$312,0)),"未登録の部品番号"))</f>
      </c>
      <c r="D456" s="9"/>
      <c r="E456" s="9"/>
      <c r="F456" s="9"/>
      <c r="G456" s="9"/>
      <c r="H456" s="9"/>
    </row>
    <row r="457" spans="1:8" x14ac:dyDescent="0.25">
      <c r="A457" s="15"/>
      <c r="B457" s="9"/>
      <c r="C457" s="10">
        <f>IF(B457="","",IFERROR(INDEX('部品'!$B$13:$B$312,MATCH(B457,'部品'!$A$13:$A$312,0)),"未登録の部品番号"))</f>
      </c>
      <c r="D457" s="9"/>
      <c r="E457" s="9"/>
      <c r="F457" s="9"/>
      <c r="G457" s="9"/>
      <c r="H457" s="9"/>
    </row>
    <row r="458" spans="1:8" x14ac:dyDescent="0.25">
      <c r="A458" s="15"/>
      <c r="B458" s="9"/>
      <c r="C458" s="10">
        <f>IF(B458="","",IFERROR(INDEX('部品'!$B$13:$B$312,MATCH(B458,'部品'!$A$13:$A$312,0)),"未登録の部品番号"))</f>
      </c>
      <c r="D458" s="9"/>
      <c r="E458" s="9"/>
      <c r="F458" s="9"/>
      <c r="G458" s="9"/>
      <c r="H458" s="9"/>
    </row>
    <row r="459" spans="1:8" x14ac:dyDescent="0.25">
      <c r="A459" s="15"/>
      <c r="B459" s="9"/>
      <c r="C459" s="10">
        <f>IF(B459="","",IFERROR(INDEX('部品'!$B$13:$B$312,MATCH(B459,'部品'!$A$13:$A$312,0)),"未登録の部品番号"))</f>
      </c>
      <c r="D459" s="9"/>
      <c r="E459" s="9"/>
      <c r="F459" s="9"/>
      <c r="G459" s="9"/>
      <c r="H459" s="9"/>
    </row>
    <row r="460" spans="1:8" x14ac:dyDescent="0.25">
      <c r="A460" s="15"/>
      <c r="B460" s="9"/>
      <c r="C460" s="10">
        <f>IF(B460="","",IFERROR(INDEX('部品'!$B$13:$B$312,MATCH(B460,'部品'!$A$13:$A$312,0)),"未登録の部品番号"))</f>
      </c>
      <c r="D460" s="9"/>
      <c r="E460" s="9"/>
      <c r="F460" s="9"/>
      <c r="G460" s="9"/>
      <c r="H460" s="9"/>
    </row>
    <row r="461" spans="1:8" x14ac:dyDescent="0.25">
      <c r="A461" s="15"/>
      <c r="B461" s="9"/>
      <c r="C461" s="10">
        <f>IF(B461="","",IFERROR(INDEX('部品'!$B$13:$B$312,MATCH(B461,'部品'!$A$13:$A$312,0)),"未登録の部品番号"))</f>
      </c>
      <c r="D461" s="9"/>
      <c r="E461" s="9"/>
      <c r="F461" s="9"/>
      <c r="G461" s="9"/>
      <c r="H461" s="9"/>
    </row>
    <row r="462" spans="1:8" x14ac:dyDescent="0.25">
      <c r="A462" s="15"/>
      <c r="B462" s="9"/>
      <c r="C462" s="10">
        <f>IF(B462="","",IFERROR(INDEX('部品'!$B$13:$B$312,MATCH(B462,'部品'!$A$13:$A$312,0)),"未登録の部品番号"))</f>
      </c>
      <c r="D462" s="9"/>
      <c r="E462" s="9"/>
      <c r="F462" s="9"/>
      <c r="G462" s="9"/>
      <c r="H462" s="9"/>
    </row>
    <row r="463" spans="1:8" x14ac:dyDescent="0.25">
      <c r="A463" s="15"/>
      <c r="B463" s="9"/>
      <c r="C463" s="10">
        <f>IF(B463="","",IFERROR(INDEX('部品'!$B$13:$B$312,MATCH(B463,'部品'!$A$13:$A$312,0)),"未登録の部品番号"))</f>
      </c>
      <c r="D463" s="9"/>
      <c r="E463" s="9"/>
      <c r="F463" s="9"/>
      <c r="G463" s="9"/>
      <c r="H463" s="9"/>
    </row>
    <row r="464" spans="1:8" x14ac:dyDescent="0.25">
      <c r="A464" s="15"/>
      <c r="B464" s="9"/>
      <c r="C464" s="10">
        <f>IF(B464="","",IFERROR(INDEX('部品'!$B$13:$B$312,MATCH(B464,'部品'!$A$13:$A$312,0)),"未登録の部品番号"))</f>
      </c>
      <c r="D464" s="9"/>
      <c r="E464" s="9"/>
      <c r="F464" s="9"/>
      <c r="G464" s="9"/>
      <c r="H464" s="9"/>
    </row>
    <row r="465" spans="1:8" x14ac:dyDescent="0.25">
      <c r="A465" s="15"/>
      <c r="B465" s="9"/>
      <c r="C465" s="10">
        <f>IF(B465="","",IFERROR(INDEX('部品'!$B$13:$B$312,MATCH(B465,'部品'!$A$13:$A$312,0)),"未登録の部品番号"))</f>
      </c>
      <c r="D465" s="9"/>
      <c r="E465" s="9"/>
      <c r="F465" s="9"/>
      <c r="G465" s="9"/>
      <c r="H465" s="9"/>
    </row>
    <row r="466" spans="1:8" x14ac:dyDescent="0.25">
      <c r="A466" s="15"/>
      <c r="B466" s="9"/>
      <c r="C466" s="10">
        <f>IF(B466="","",IFERROR(INDEX('部品'!$B$13:$B$312,MATCH(B466,'部品'!$A$13:$A$312,0)),"未登録の部品番号"))</f>
      </c>
      <c r="D466" s="9"/>
      <c r="E466" s="9"/>
      <c r="F466" s="9"/>
      <c r="G466" s="9"/>
      <c r="H466" s="9"/>
    </row>
    <row r="467" spans="1:8" x14ac:dyDescent="0.25">
      <c r="A467" s="15"/>
      <c r="B467" s="9"/>
      <c r="C467" s="10">
        <f>IF(B467="","",IFERROR(INDEX('部品'!$B$13:$B$312,MATCH(B467,'部品'!$A$13:$A$312,0)),"未登録の部品番号"))</f>
      </c>
      <c r="D467" s="9"/>
      <c r="E467" s="9"/>
      <c r="F467" s="9"/>
      <c r="G467" s="9"/>
      <c r="H467" s="9"/>
    </row>
    <row r="468" spans="1:8" x14ac:dyDescent="0.25">
      <c r="A468" s="15"/>
      <c r="B468" s="9"/>
      <c r="C468" s="10">
        <f>IF(B468="","",IFERROR(INDEX('部品'!$B$13:$B$312,MATCH(B468,'部品'!$A$13:$A$312,0)),"未登録の部品番号"))</f>
      </c>
      <c r="D468" s="9"/>
      <c r="E468" s="9"/>
      <c r="F468" s="9"/>
      <c r="G468" s="9"/>
      <c r="H468" s="9"/>
    </row>
    <row r="469" spans="1:8" x14ac:dyDescent="0.25">
      <c r="A469" s="15"/>
      <c r="B469" s="9"/>
      <c r="C469" s="10">
        <f>IF(B469="","",IFERROR(INDEX('部品'!$B$13:$B$312,MATCH(B469,'部品'!$A$13:$A$312,0)),"未登録の部品番号"))</f>
      </c>
      <c r="D469" s="9"/>
      <c r="E469" s="9"/>
      <c r="F469" s="9"/>
      <c r="G469" s="9"/>
      <c r="H469" s="9"/>
    </row>
    <row r="470" spans="1:8" x14ac:dyDescent="0.25">
      <c r="A470" s="15"/>
      <c r="B470" s="9"/>
      <c r="C470" s="10">
        <f>IF(B470="","",IFERROR(INDEX('部品'!$B$13:$B$312,MATCH(B470,'部品'!$A$13:$A$312,0)),"未登録の部品番号"))</f>
      </c>
      <c r="D470" s="9"/>
      <c r="E470" s="9"/>
      <c r="F470" s="9"/>
      <c r="G470" s="9"/>
      <c r="H470" s="9"/>
    </row>
    <row r="471" spans="1:8" x14ac:dyDescent="0.25">
      <c r="A471" s="15"/>
      <c r="B471" s="9"/>
      <c r="C471" s="10">
        <f>IF(B471="","",IFERROR(INDEX('部品'!$B$13:$B$312,MATCH(B471,'部品'!$A$13:$A$312,0)),"未登録の部品番号"))</f>
      </c>
      <c r="D471" s="9"/>
      <c r="E471" s="9"/>
      <c r="F471" s="9"/>
      <c r="G471" s="9"/>
      <c r="H471" s="9"/>
    </row>
    <row r="472" spans="1:8" x14ac:dyDescent="0.25">
      <c r="A472" s="15"/>
      <c r="B472" s="9"/>
      <c r="C472" s="10">
        <f>IF(B472="","",IFERROR(INDEX('部品'!$B$13:$B$312,MATCH(B472,'部品'!$A$13:$A$312,0)),"未登録の部品番号"))</f>
      </c>
      <c r="D472" s="9"/>
      <c r="E472" s="9"/>
      <c r="F472" s="9"/>
      <c r="G472" s="9"/>
      <c r="H472" s="9"/>
    </row>
    <row r="473" spans="1:8" x14ac:dyDescent="0.25">
      <c r="A473" s="15"/>
      <c r="B473" s="9"/>
      <c r="C473" s="10">
        <f>IF(B473="","",IFERROR(INDEX('部品'!$B$13:$B$312,MATCH(B473,'部品'!$A$13:$A$312,0)),"未登録の部品番号"))</f>
      </c>
      <c r="D473" s="9"/>
      <c r="E473" s="9"/>
      <c r="F473" s="9"/>
      <c r="G473" s="9"/>
      <c r="H473" s="9"/>
    </row>
    <row r="474" spans="1:8" x14ac:dyDescent="0.25">
      <c r="A474" s="15"/>
      <c r="B474" s="9"/>
      <c r="C474" s="10">
        <f>IF(B474="","",IFERROR(INDEX('部品'!$B$13:$B$312,MATCH(B474,'部品'!$A$13:$A$312,0)),"未登録の部品番号"))</f>
      </c>
      <c r="D474" s="9"/>
      <c r="E474" s="9"/>
      <c r="F474" s="9"/>
      <c r="G474" s="9"/>
      <c r="H474" s="9"/>
    </row>
    <row r="475" spans="1:8" x14ac:dyDescent="0.25">
      <c r="A475" s="15"/>
      <c r="B475" s="9"/>
      <c r="C475" s="10">
        <f>IF(B475="","",IFERROR(INDEX('部品'!$B$13:$B$312,MATCH(B475,'部品'!$A$13:$A$312,0)),"未登録の部品番号"))</f>
      </c>
      <c r="D475" s="9"/>
      <c r="E475" s="9"/>
      <c r="F475" s="9"/>
      <c r="G475" s="9"/>
      <c r="H475" s="9"/>
    </row>
    <row r="476" spans="1:8" x14ac:dyDescent="0.25">
      <c r="A476" s="15"/>
      <c r="B476" s="9"/>
      <c r="C476" s="10">
        <f>IF(B476="","",IFERROR(INDEX('部品'!$B$13:$B$312,MATCH(B476,'部品'!$A$13:$A$312,0)),"未登録の部品番号"))</f>
      </c>
      <c r="D476" s="9"/>
      <c r="E476" s="9"/>
      <c r="F476" s="9"/>
      <c r="G476" s="9"/>
      <c r="H476" s="9"/>
    </row>
    <row r="477" spans="1:8" x14ac:dyDescent="0.25">
      <c r="A477" s="15"/>
      <c r="B477" s="9"/>
      <c r="C477" s="10">
        <f>IF(B477="","",IFERROR(INDEX('部品'!$B$13:$B$312,MATCH(B477,'部品'!$A$13:$A$312,0)),"未登録の部品番号"))</f>
      </c>
      <c r="D477" s="9"/>
      <c r="E477" s="9"/>
      <c r="F477" s="9"/>
      <c r="G477" s="9"/>
      <c r="H477" s="9"/>
    </row>
    <row r="478" spans="1:8" x14ac:dyDescent="0.25">
      <c r="A478" s="15"/>
      <c r="B478" s="9"/>
      <c r="C478" s="10">
        <f>IF(B478="","",IFERROR(INDEX('部品'!$B$13:$B$312,MATCH(B478,'部品'!$A$13:$A$312,0)),"未登録の部品番号"))</f>
      </c>
      <c r="D478" s="9"/>
      <c r="E478" s="9"/>
      <c r="F478" s="9"/>
      <c r="G478" s="9"/>
      <c r="H478" s="9"/>
    </row>
    <row r="479" spans="1:8" x14ac:dyDescent="0.25">
      <c r="A479" s="15"/>
      <c r="B479" s="9"/>
      <c r="C479" s="10">
        <f>IF(B479="","",IFERROR(INDEX('部品'!$B$13:$B$312,MATCH(B479,'部品'!$A$13:$A$312,0)),"未登録の部品番号"))</f>
      </c>
      <c r="D479" s="9"/>
      <c r="E479" s="9"/>
      <c r="F479" s="9"/>
      <c r="G479" s="9"/>
      <c r="H479" s="9"/>
    </row>
    <row r="480" spans="1:8" x14ac:dyDescent="0.25">
      <c r="A480" s="15"/>
      <c r="B480" s="9"/>
      <c r="C480" s="10">
        <f>IF(B480="","",IFERROR(INDEX('部品'!$B$13:$B$312,MATCH(B480,'部品'!$A$13:$A$312,0)),"未登録の部品番号"))</f>
      </c>
      <c r="D480" s="9"/>
      <c r="E480" s="9"/>
      <c r="F480" s="9"/>
      <c r="G480" s="9"/>
      <c r="H480" s="9"/>
    </row>
    <row r="481" spans="1:8" x14ac:dyDescent="0.25">
      <c r="A481" s="15"/>
      <c r="B481" s="9"/>
      <c r="C481" s="10">
        <f>IF(B481="","",IFERROR(INDEX('部品'!$B$13:$B$312,MATCH(B481,'部品'!$A$13:$A$312,0)),"未登録の部品番号"))</f>
      </c>
      <c r="D481" s="9"/>
      <c r="E481" s="9"/>
      <c r="F481" s="9"/>
      <c r="G481" s="9"/>
      <c r="H481" s="9"/>
    </row>
    <row r="482" spans="1:8" x14ac:dyDescent="0.25">
      <c r="A482" s="15"/>
      <c r="B482" s="9"/>
      <c r="C482" s="10">
        <f>IF(B482="","",IFERROR(INDEX('部品'!$B$13:$B$312,MATCH(B482,'部品'!$A$13:$A$312,0)),"未登録の部品番号"))</f>
      </c>
      <c r="D482" s="9"/>
      <c r="E482" s="9"/>
      <c r="F482" s="9"/>
      <c r="G482" s="9"/>
      <c r="H482" s="9"/>
    </row>
    <row r="483" spans="1:8" x14ac:dyDescent="0.25">
      <c r="A483" s="15"/>
      <c r="B483" s="9"/>
      <c r="C483" s="10">
        <f>IF(B483="","",IFERROR(INDEX('部品'!$B$13:$B$312,MATCH(B483,'部品'!$A$13:$A$312,0)),"未登録の部品番号"))</f>
      </c>
      <c r="D483" s="9"/>
      <c r="E483" s="9"/>
      <c r="F483" s="9"/>
      <c r="G483" s="9"/>
      <c r="H483" s="9"/>
    </row>
    <row r="484" spans="1:8" x14ac:dyDescent="0.25">
      <c r="A484" s="15"/>
      <c r="B484" s="9"/>
      <c r="C484" s="10">
        <f>IF(B484="","",IFERROR(INDEX('部品'!$B$13:$B$312,MATCH(B484,'部品'!$A$13:$A$312,0)),"未登録の部品番号"))</f>
      </c>
      <c r="D484" s="9"/>
      <c r="E484" s="9"/>
      <c r="F484" s="9"/>
      <c r="G484" s="9"/>
      <c r="H484" s="9"/>
    </row>
    <row r="485" spans="1:8" x14ac:dyDescent="0.25">
      <c r="A485" s="15"/>
      <c r="B485" s="9"/>
      <c r="C485" s="10">
        <f>IF(B485="","",IFERROR(INDEX('部品'!$B$13:$B$312,MATCH(B485,'部品'!$A$13:$A$312,0)),"未登録の部品番号"))</f>
      </c>
      <c r="D485" s="9"/>
      <c r="E485" s="9"/>
      <c r="F485" s="9"/>
      <c r="G485" s="9"/>
      <c r="H485" s="9"/>
    </row>
    <row r="486" spans="1:8" x14ac:dyDescent="0.25">
      <c r="A486" s="15"/>
      <c r="B486" s="9"/>
      <c r="C486" s="10">
        <f>IF(B486="","",IFERROR(INDEX('部品'!$B$13:$B$312,MATCH(B486,'部品'!$A$13:$A$312,0)),"未登録の部品番号"))</f>
      </c>
      <c r="D486" s="9"/>
      <c r="E486" s="9"/>
      <c r="F486" s="9"/>
      <c r="G486" s="9"/>
      <c r="H486" s="9"/>
    </row>
    <row r="487" spans="1:8" x14ac:dyDescent="0.25">
      <c r="A487" s="15"/>
      <c r="B487" s="9"/>
      <c r="C487" s="10">
        <f>IF(B487="","",IFERROR(INDEX('部品'!$B$13:$B$312,MATCH(B487,'部品'!$A$13:$A$312,0)),"未登録の部品番号"))</f>
      </c>
      <c r="D487" s="9"/>
      <c r="E487" s="9"/>
      <c r="F487" s="9"/>
      <c r="G487" s="9"/>
      <c r="H487" s="9"/>
    </row>
    <row r="488" spans="1:8" x14ac:dyDescent="0.25">
      <c r="A488" s="15"/>
      <c r="B488" s="9"/>
      <c r="C488" s="10">
        <f>IF(B488="","",IFERROR(INDEX('部品'!$B$13:$B$312,MATCH(B488,'部品'!$A$13:$A$312,0)),"未登録の部品番号"))</f>
      </c>
      <c r="D488" s="9"/>
      <c r="E488" s="9"/>
      <c r="F488" s="9"/>
      <c r="G488" s="9"/>
      <c r="H488" s="9"/>
    </row>
    <row r="489" spans="1:8" x14ac:dyDescent="0.25">
      <c r="A489" s="15"/>
      <c r="B489" s="9"/>
      <c r="C489" s="10">
        <f>IF(B489="","",IFERROR(INDEX('部品'!$B$13:$B$312,MATCH(B489,'部品'!$A$13:$A$312,0)),"未登録の部品番号"))</f>
      </c>
      <c r="D489" s="9"/>
      <c r="E489" s="9"/>
      <c r="F489" s="9"/>
      <c r="G489" s="9"/>
      <c r="H489" s="9"/>
    </row>
    <row r="490" spans="1:8" x14ac:dyDescent="0.25">
      <c r="A490" s="15"/>
      <c r="B490" s="9"/>
      <c r="C490" s="10">
        <f>IF(B490="","",IFERROR(INDEX('部品'!$B$13:$B$312,MATCH(B490,'部品'!$A$13:$A$312,0)),"未登録の部品番号"))</f>
      </c>
      <c r="D490" s="9"/>
      <c r="E490" s="9"/>
      <c r="F490" s="9"/>
      <c r="G490" s="9"/>
      <c r="H490" s="9"/>
    </row>
    <row r="491" spans="1:8" x14ac:dyDescent="0.25">
      <c r="A491" s="15"/>
      <c r="B491" s="9"/>
      <c r="C491" s="10">
        <f>IF(B491="","",IFERROR(INDEX('部品'!$B$13:$B$312,MATCH(B491,'部品'!$A$13:$A$312,0)),"未登録の部品番号"))</f>
      </c>
      <c r="D491" s="9"/>
      <c r="E491" s="9"/>
      <c r="F491" s="9"/>
      <c r="G491" s="9"/>
      <c r="H491" s="9"/>
    </row>
    <row r="492" spans="1:8" x14ac:dyDescent="0.25">
      <c r="A492" s="15"/>
      <c r="B492" s="9"/>
      <c r="C492" s="10">
        <f>IF(B492="","",IFERROR(INDEX('部品'!$B$13:$B$312,MATCH(B492,'部品'!$A$13:$A$312,0)),"未登録の部品番号"))</f>
      </c>
      <c r="D492" s="9"/>
      <c r="E492" s="9"/>
      <c r="F492" s="9"/>
      <c r="G492" s="9"/>
      <c r="H492" s="9"/>
    </row>
    <row r="493" spans="1:8" x14ac:dyDescent="0.25">
      <c r="A493" s="15"/>
      <c r="B493" s="9"/>
      <c r="C493" s="10">
        <f>IF(B493="","",IFERROR(INDEX('部品'!$B$13:$B$312,MATCH(B493,'部品'!$A$13:$A$312,0)),"未登録の部品番号"))</f>
      </c>
      <c r="D493" s="9"/>
      <c r="E493" s="9"/>
      <c r="F493" s="9"/>
      <c r="G493" s="9"/>
      <c r="H493" s="9"/>
    </row>
    <row r="494" spans="1:8" x14ac:dyDescent="0.25">
      <c r="A494" s="15"/>
      <c r="B494" s="9"/>
      <c r="C494" s="10">
        <f>IF(B494="","",IFERROR(INDEX('部品'!$B$13:$B$312,MATCH(B494,'部品'!$A$13:$A$312,0)),"未登録の部品番号"))</f>
      </c>
      <c r="D494" s="9"/>
      <c r="E494" s="9"/>
      <c r="F494" s="9"/>
      <c r="G494" s="9"/>
      <c r="H494" s="9"/>
    </row>
    <row r="495" spans="1:8" x14ac:dyDescent="0.25">
      <c r="A495" s="15"/>
      <c r="B495" s="9"/>
      <c r="C495" s="10">
        <f>IF(B495="","",IFERROR(INDEX('部品'!$B$13:$B$312,MATCH(B495,'部品'!$A$13:$A$312,0)),"未登録の部品番号"))</f>
      </c>
      <c r="D495" s="9"/>
      <c r="E495" s="9"/>
      <c r="F495" s="9"/>
      <c r="G495" s="9"/>
      <c r="H495" s="9"/>
    </row>
    <row r="496" spans="1:8" x14ac:dyDescent="0.25">
      <c r="A496" s="15"/>
      <c r="B496" s="9"/>
      <c r="C496" s="10">
        <f>IF(B496="","",IFERROR(INDEX('部品'!$B$13:$B$312,MATCH(B496,'部品'!$A$13:$A$312,0)),"未登録の部品番号"))</f>
      </c>
      <c r="D496" s="9"/>
      <c r="E496" s="9"/>
      <c r="F496" s="9"/>
      <c r="G496" s="9"/>
      <c r="H496" s="9"/>
    </row>
    <row r="497" spans="1:8" x14ac:dyDescent="0.25">
      <c r="A497" s="15"/>
      <c r="B497" s="9"/>
      <c r="C497" s="10">
        <f>IF(B497="","",IFERROR(INDEX('部品'!$B$13:$B$312,MATCH(B497,'部品'!$A$13:$A$312,0)),"未登録の部品番号"))</f>
      </c>
      <c r="D497" s="9"/>
      <c r="E497" s="9"/>
      <c r="F497" s="9"/>
      <c r="G497" s="9"/>
      <c r="H497" s="9"/>
    </row>
    <row r="498" spans="1:8" x14ac:dyDescent="0.25">
      <c r="A498" s="15"/>
      <c r="B498" s="9"/>
      <c r="C498" s="10">
        <f>IF(B498="","",IFERROR(INDEX('部品'!$B$13:$B$312,MATCH(B498,'部品'!$A$13:$A$312,0)),"未登録の部品番号"))</f>
      </c>
      <c r="D498" s="9"/>
      <c r="E498" s="9"/>
      <c r="F498" s="9"/>
      <c r="G498" s="9"/>
      <c r="H498" s="9"/>
    </row>
    <row r="499" spans="1:8" x14ac:dyDescent="0.25">
      <c r="A499" s="15"/>
      <c r="B499" s="9"/>
      <c r="C499" s="10">
        <f>IF(B499="","",IFERROR(INDEX('部品'!$B$13:$B$312,MATCH(B499,'部品'!$A$13:$A$312,0)),"未登録の部品番号"))</f>
      </c>
      <c r="D499" s="9"/>
      <c r="E499" s="9"/>
      <c r="F499" s="9"/>
      <c r="G499" s="9"/>
      <c r="H499" s="9"/>
    </row>
    <row r="500" spans="1:8" x14ac:dyDescent="0.25">
      <c r="A500" s="15"/>
      <c r="B500" s="9"/>
      <c r="C500" s="10">
        <f>IF(B500="","",IFERROR(INDEX('部品'!$B$13:$B$312,MATCH(B500,'部品'!$A$13:$A$312,0)),"未登録の部品番号"))</f>
      </c>
      <c r="D500" s="9"/>
      <c r="E500" s="9"/>
      <c r="F500" s="9"/>
      <c r="G500" s="9"/>
      <c r="H500" s="9"/>
    </row>
    <row r="501" spans="1:8" x14ac:dyDescent="0.25">
      <c r="A501" s="15"/>
      <c r="B501" s="9"/>
      <c r="C501" s="10">
        <f>IF(B501="","",IFERROR(INDEX('部品'!$B$13:$B$312,MATCH(B501,'部品'!$A$13:$A$312,0)),"未登録の部品番号"))</f>
      </c>
      <c r="D501" s="9"/>
      <c r="E501" s="9"/>
      <c r="F501" s="9"/>
      <c r="G501" s="9"/>
      <c r="H501" s="9"/>
    </row>
    <row r="502" spans="1:8" x14ac:dyDescent="0.25">
      <c r="A502" s="15"/>
      <c r="B502" s="9"/>
      <c r="C502" s="10">
        <f>IF(B502="","",IFERROR(INDEX('部品'!$B$13:$B$312,MATCH(B502,'部品'!$A$13:$A$312,0)),"未登録の部品番号"))</f>
      </c>
      <c r="D502" s="9"/>
      <c r="E502" s="9"/>
      <c r="F502" s="9"/>
      <c r="G502" s="9"/>
      <c r="H502" s="9"/>
    </row>
    <row r="503" spans="1:8" x14ac:dyDescent="0.25">
      <c r="A503" s="15"/>
      <c r="B503" s="9"/>
      <c r="C503" s="10">
        <f>IF(B503="","",IFERROR(INDEX('部品'!$B$13:$B$312,MATCH(B503,'部品'!$A$13:$A$312,0)),"未登録の部品番号"))</f>
      </c>
      <c r="D503" s="9"/>
      <c r="E503" s="9"/>
      <c r="F503" s="9"/>
      <c r="G503" s="9"/>
      <c r="H503" s="9"/>
    </row>
    <row r="504" spans="1:8" x14ac:dyDescent="0.25">
      <c r="A504" s="15"/>
      <c r="B504" s="9"/>
      <c r="C504" s="10">
        <f>IF(B504="","",IFERROR(INDEX('部品'!$B$13:$B$312,MATCH(B504,'部品'!$A$13:$A$312,0)),"未登録の部品番号"))</f>
      </c>
      <c r="D504" s="9"/>
      <c r="E504" s="9"/>
      <c r="F504" s="9"/>
      <c r="G504" s="9"/>
      <c r="H504" s="9"/>
    </row>
    <row r="505" spans="1:8" x14ac:dyDescent="0.25">
      <c r="A505" s="15"/>
      <c r="B505" s="9"/>
      <c r="C505" s="10">
        <f>IF(B505="","",IFERROR(INDEX('部品'!$B$13:$B$312,MATCH(B505,'部品'!$A$13:$A$312,0)),"未登録の部品番号"))</f>
      </c>
      <c r="D505" s="9"/>
      <c r="E505" s="9"/>
      <c r="F505" s="9"/>
      <c r="G505" s="9"/>
      <c r="H505" s="9"/>
    </row>
    <row r="506" spans="1:8" x14ac:dyDescent="0.25">
      <c r="A506" s="15"/>
      <c r="B506" s="9"/>
      <c r="C506" s="10">
        <f>IF(B506="","",IFERROR(INDEX('部品'!$B$13:$B$312,MATCH(B506,'部品'!$A$13:$A$312,0)),"未登録の部品番号"))</f>
      </c>
      <c r="D506" s="9"/>
      <c r="E506" s="9"/>
      <c r="F506" s="9"/>
      <c r="G506" s="9"/>
      <c r="H506" s="9"/>
    </row>
    <row r="507" spans="1:8" x14ac:dyDescent="0.25">
      <c r="A507" s="15"/>
      <c r="B507" s="9"/>
      <c r="C507" s="10">
        <f>IF(B507="","",IFERROR(INDEX('部品'!$B$13:$B$312,MATCH(B507,'部品'!$A$13:$A$312,0)),"未登録の部品番号"))</f>
      </c>
      <c r="D507" s="9"/>
      <c r="E507" s="9"/>
      <c r="F507" s="9"/>
      <c r="G507" s="9"/>
      <c r="H507" s="9"/>
    </row>
    <row r="508" spans="1:8" x14ac:dyDescent="0.25">
      <c r="A508" s="15"/>
      <c r="B508" s="9"/>
      <c r="C508" s="10">
        <f>IF(B508="","",IFERROR(INDEX('部品'!$B$13:$B$312,MATCH(B508,'部品'!$A$13:$A$312,0)),"未登録の部品番号"))</f>
      </c>
      <c r="D508" s="9"/>
      <c r="E508" s="9"/>
      <c r="F508" s="9"/>
      <c r="G508" s="9"/>
      <c r="H508" s="9"/>
    </row>
    <row r="509" spans="1:8" x14ac:dyDescent="0.25">
      <c r="A509" s="15"/>
      <c r="B509" s="9"/>
      <c r="C509" s="10">
        <f>IF(B509="","",IFERROR(INDEX('部品'!$B$13:$B$312,MATCH(B509,'部品'!$A$13:$A$312,0)),"未登録の部品番号"))</f>
      </c>
      <c r="D509" s="9"/>
      <c r="E509" s="9"/>
      <c r="F509" s="9"/>
      <c r="G509" s="9"/>
      <c r="H509" s="9"/>
    </row>
    <row r="510" spans="1:8" x14ac:dyDescent="0.25">
      <c r="A510" s="15"/>
      <c r="B510" s="9"/>
      <c r="C510" s="10">
        <f>IF(B510="","",IFERROR(INDEX('部品'!$B$13:$B$312,MATCH(B510,'部品'!$A$13:$A$312,0)),"未登録の部品番号"))</f>
      </c>
      <c r="D510" s="9"/>
      <c r="E510" s="9"/>
      <c r="F510" s="9"/>
      <c r="G510" s="9"/>
      <c r="H510" s="9"/>
    </row>
    <row r="511" spans="1:8" x14ac:dyDescent="0.25">
      <c r="A511" s="15"/>
      <c r="B511" s="9"/>
      <c r="C511" s="10">
        <f>IF(B511="","",IFERROR(INDEX('部品'!$B$13:$B$312,MATCH(B511,'部品'!$A$13:$A$312,0)),"未登録の部品番号"))</f>
      </c>
      <c r="D511" s="9"/>
      <c r="E511" s="9"/>
      <c r="F511" s="9"/>
      <c r="G511" s="9"/>
      <c r="H511" s="9"/>
    </row>
    <row r="512" spans="1:8" x14ac:dyDescent="0.25">
      <c r="A512" s="15"/>
      <c r="B512" s="9"/>
      <c r="C512" s="10">
        <f>IF(B512="","",IFERROR(INDEX('部品'!$B$13:$B$312,MATCH(B512,'部品'!$A$13:$A$312,0)),"未登録の部品番号"))</f>
      </c>
      <c r="D512" s="9"/>
      <c r="E512" s="9"/>
      <c r="F512" s="9"/>
      <c r="G512" s="9"/>
      <c r="H512" s="9"/>
    </row>
    <row r="513" spans="1:8" x14ac:dyDescent="0.25">
      <c r="A513" s="15"/>
      <c r="B513" s="9"/>
      <c r="C513" s="10">
        <f>IF(B513="","",IFERROR(INDEX('部品'!$B$13:$B$312,MATCH(B513,'部品'!$A$13:$A$312,0)),"未登録の部品番号"))</f>
      </c>
      <c r="D513" s="9"/>
      <c r="E513" s="9"/>
      <c r="F513" s="9"/>
      <c r="G513" s="9"/>
      <c r="H513" s="9"/>
    </row>
    <row r="514" spans="1:8" x14ac:dyDescent="0.25">
      <c r="A514" s="15"/>
      <c r="B514" s="9"/>
      <c r="C514" s="10">
        <f>IF(B514="","",IFERROR(INDEX('部品'!$B$13:$B$312,MATCH(B514,'部品'!$A$13:$A$312,0)),"未登録の部品番号"))</f>
      </c>
      <c r="D514" s="9"/>
      <c r="E514" s="9"/>
      <c r="F514" s="9"/>
      <c r="G514" s="9"/>
      <c r="H514" s="9"/>
    </row>
    <row r="515" spans="1:8" x14ac:dyDescent="0.25">
      <c r="A515" s="15"/>
      <c r="B515" s="9"/>
      <c r="C515" s="10">
        <f>IF(B515="","",IFERROR(INDEX('部品'!$B$13:$B$312,MATCH(B515,'部品'!$A$13:$A$312,0)),"未登録の部品番号"))</f>
      </c>
      <c r="D515" s="9"/>
      <c r="E515" s="9"/>
      <c r="F515" s="9"/>
      <c r="G515" s="9"/>
      <c r="H515" s="9"/>
    </row>
    <row r="516" spans="1:8" x14ac:dyDescent="0.25">
      <c r="A516" s="15"/>
      <c r="B516" s="9"/>
      <c r="C516" s="10">
        <f>IF(B516="","",IFERROR(INDEX('部品'!$B$13:$B$312,MATCH(B516,'部品'!$A$13:$A$312,0)),"未登録の部品番号"))</f>
      </c>
      <c r="D516" s="9"/>
      <c r="E516" s="9"/>
      <c r="F516" s="9"/>
      <c r="G516" s="9"/>
      <c r="H516" s="9"/>
    </row>
    <row r="517" spans="1:8" x14ac:dyDescent="0.25">
      <c r="A517" s="15"/>
      <c r="B517" s="9"/>
      <c r="C517" s="10">
        <f>IF(B517="","",IFERROR(INDEX('部品'!$B$13:$B$312,MATCH(B517,'部品'!$A$13:$A$312,0)),"未登録の部品番号"))</f>
      </c>
      <c r="D517" s="9"/>
      <c r="E517" s="9"/>
      <c r="F517" s="9"/>
      <c r="G517" s="9"/>
      <c r="H517" s="9"/>
    </row>
    <row r="518" spans="1:8" x14ac:dyDescent="0.25">
      <c r="A518" s="15"/>
      <c r="B518" s="9"/>
      <c r="C518" s="10">
        <f>IF(B518="","",IFERROR(INDEX('部品'!$B$13:$B$312,MATCH(B518,'部品'!$A$13:$A$312,0)),"未登録の部品番号"))</f>
      </c>
      <c r="D518" s="9"/>
      <c r="E518" s="9"/>
      <c r="F518" s="9"/>
      <c r="G518" s="9"/>
      <c r="H518" s="9"/>
    </row>
    <row r="519" spans="1:8" x14ac:dyDescent="0.25">
      <c r="A519" s="15"/>
      <c r="B519" s="9"/>
      <c r="C519" s="10">
        <f>IF(B519="","",IFERROR(INDEX('部品'!$B$13:$B$312,MATCH(B519,'部品'!$A$13:$A$312,0)),"未登録の部品番号"))</f>
      </c>
      <c r="D519" s="9"/>
      <c r="E519" s="9"/>
      <c r="F519" s="9"/>
      <c r="G519" s="9"/>
      <c r="H519" s="9"/>
    </row>
    <row r="520" spans="1:8" x14ac:dyDescent="0.25">
      <c r="A520" s="15"/>
      <c r="B520" s="9"/>
      <c r="C520" s="10">
        <f>IF(B520="","",IFERROR(INDEX('部品'!$B$13:$B$312,MATCH(B520,'部品'!$A$13:$A$312,0)),"未登録の部品番号"))</f>
      </c>
      <c r="D520" s="9"/>
      <c r="E520" s="9"/>
      <c r="F520" s="9"/>
      <c r="G520" s="9"/>
      <c r="H520" s="9"/>
    </row>
    <row r="521" spans="1:8" x14ac:dyDescent="0.25">
      <c r="A521" s="15"/>
      <c r="B521" s="9"/>
      <c r="C521" s="10">
        <f>IF(B521="","",IFERROR(INDEX('部品'!$B$13:$B$312,MATCH(B521,'部品'!$A$13:$A$312,0)),"未登録の部品番号"))</f>
      </c>
      <c r="D521" s="9"/>
      <c r="E521" s="9"/>
      <c r="F521" s="9"/>
      <c r="G521" s="9"/>
      <c r="H521" s="9"/>
    </row>
    <row r="522" spans="1:8" x14ac:dyDescent="0.25">
      <c r="A522" s="15"/>
      <c r="B522" s="9"/>
      <c r="C522" s="10">
        <f>IF(B522="","",IFERROR(INDEX('部品'!$B$13:$B$312,MATCH(B522,'部品'!$A$13:$A$312,0)),"未登録の部品番号"))</f>
      </c>
      <c r="D522" s="9"/>
      <c r="E522" s="9"/>
      <c r="F522" s="9"/>
      <c r="G522" s="9"/>
      <c r="H522" s="9"/>
    </row>
    <row r="523" spans="1:8" x14ac:dyDescent="0.25">
      <c r="A523" s="15"/>
      <c r="B523" s="9"/>
      <c r="C523" s="10">
        <f>IF(B523="","",IFERROR(INDEX('部品'!$B$13:$B$312,MATCH(B523,'部品'!$A$13:$A$312,0)),"未登録の部品番号"))</f>
      </c>
      <c r="D523" s="9"/>
      <c r="E523" s="9"/>
      <c r="F523" s="9"/>
      <c r="G523" s="9"/>
      <c r="H523" s="9"/>
    </row>
    <row r="524" spans="1:8" x14ac:dyDescent="0.25">
      <c r="A524" s="15"/>
      <c r="B524" s="9"/>
      <c r="C524" s="10">
        <f>IF(B524="","",IFERROR(INDEX('部品'!$B$13:$B$312,MATCH(B524,'部品'!$A$13:$A$312,0)),"未登録の部品番号"))</f>
      </c>
      <c r="D524" s="9"/>
      <c r="E524" s="9"/>
      <c r="F524" s="9"/>
      <c r="G524" s="9"/>
      <c r="H524" s="9"/>
    </row>
    <row r="525" spans="1:8" x14ac:dyDescent="0.25">
      <c r="A525" s="15"/>
      <c r="B525" s="9"/>
      <c r="C525" s="10">
        <f>IF(B525="","",IFERROR(INDEX('部品'!$B$13:$B$312,MATCH(B525,'部品'!$A$13:$A$312,0)),"未登録の部品番号"))</f>
      </c>
      <c r="D525" s="9"/>
      <c r="E525" s="9"/>
      <c r="F525" s="9"/>
      <c r="G525" s="9"/>
      <c r="H525" s="9"/>
    </row>
    <row r="526" spans="1:8" x14ac:dyDescent="0.25">
      <c r="A526" s="15"/>
      <c r="B526" s="9"/>
      <c r="C526" s="10">
        <f>IF(B526="","",IFERROR(INDEX('部品'!$B$13:$B$312,MATCH(B526,'部品'!$A$13:$A$312,0)),"未登録の部品番号"))</f>
      </c>
      <c r="D526" s="9"/>
      <c r="E526" s="9"/>
      <c r="F526" s="9"/>
      <c r="G526" s="9"/>
      <c r="H526" s="9"/>
    </row>
    <row r="527" spans="1:8" x14ac:dyDescent="0.25">
      <c r="A527" s="15"/>
      <c r="B527" s="9"/>
      <c r="C527" s="10">
        <f>IF(B527="","",IFERROR(INDEX('部品'!$B$13:$B$312,MATCH(B527,'部品'!$A$13:$A$312,0)),"未登録の部品番号"))</f>
      </c>
      <c r="D527" s="9"/>
      <c r="E527" s="9"/>
      <c r="F527" s="9"/>
      <c r="G527" s="9"/>
      <c r="H527" s="9"/>
    </row>
    <row r="528" spans="1:8" x14ac:dyDescent="0.25">
      <c r="A528" s="15"/>
      <c r="B528" s="9"/>
      <c r="C528" s="10">
        <f>IF(B528="","",IFERROR(INDEX('部品'!$B$13:$B$312,MATCH(B528,'部品'!$A$13:$A$312,0)),"未登録の部品番号"))</f>
      </c>
      <c r="D528" s="9"/>
      <c r="E528" s="9"/>
      <c r="F528" s="9"/>
      <c r="G528" s="9"/>
      <c r="H528" s="9"/>
    </row>
    <row r="529" spans="1:8" x14ac:dyDescent="0.25">
      <c r="A529" s="15"/>
      <c r="B529" s="9"/>
      <c r="C529" s="10">
        <f>IF(B529="","",IFERROR(INDEX('部品'!$B$13:$B$312,MATCH(B529,'部品'!$A$13:$A$312,0)),"未登録の部品番号"))</f>
      </c>
      <c r="D529" s="9"/>
      <c r="E529" s="9"/>
      <c r="F529" s="9"/>
      <c r="G529" s="9"/>
      <c r="H529" s="9"/>
    </row>
    <row r="530" spans="1:8" x14ac:dyDescent="0.25">
      <c r="A530" s="15"/>
      <c r="B530" s="9"/>
      <c r="C530" s="10">
        <f>IF(B530="","",IFERROR(INDEX('部品'!$B$13:$B$312,MATCH(B530,'部品'!$A$13:$A$312,0)),"未登録の部品番号"))</f>
      </c>
      <c r="D530" s="9"/>
      <c r="E530" s="9"/>
      <c r="F530" s="9"/>
      <c r="G530" s="9"/>
      <c r="H530" s="9"/>
    </row>
    <row r="531" spans="1:8" x14ac:dyDescent="0.25">
      <c r="A531" s="15"/>
      <c r="B531" s="9"/>
      <c r="C531" s="10">
        <f>IF(B531="","",IFERROR(INDEX('部品'!$B$13:$B$312,MATCH(B531,'部品'!$A$13:$A$312,0)),"未登録の部品番号"))</f>
      </c>
      <c r="D531" s="9"/>
      <c r="E531" s="9"/>
      <c r="F531" s="9"/>
      <c r="G531" s="9"/>
      <c r="H531" s="9"/>
    </row>
    <row r="532" spans="1:8" x14ac:dyDescent="0.25">
      <c r="A532" s="15"/>
      <c r="B532" s="9"/>
      <c r="C532" s="10">
        <f>IF(B532="","",IFERROR(INDEX('部品'!$B$13:$B$312,MATCH(B532,'部品'!$A$13:$A$312,0)),"未登録の部品番号"))</f>
      </c>
      <c r="D532" s="9"/>
      <c r="E532" s="9"/>
      <c r="F532" s="9"/>
      <c r="G532" s="9"/>
      <c r="H532" s="9"/>
    </row>
    <row r="533" spans="1:8" x14ac:dyDescent="0.25">
      <c r="A533" s="15"/>
      <c r="B533" s="9"/>
      <c r="C533" s="10">
        <f>IF(B533="","",IFERROR(INDEX('部品'!$B$13:$B$312,MATCH(B533,'部品'!$A$13:$A$312,0)),"未登録の部品番号"))</f>
      </c>
      <c r="D533" s="9"/>
      <c r="E533" s="9"/>
      <c r="F533" s="9"/>
      <c r="G533" s="9"/>
      <c r="H533" s="9"/>
    </row>
    <row r="534" spans="1:8" x14ac:dyDescent="0.25">
      <c r="A534" s="15"/>
      <c r="B534" s="9"/>
      <c r="C534" s="10">
        <f>IF(B534="","",IFERROR(INDEX('部品'!$B$13:$B$312,MATCH(B534,'部品'!$A$13:$A$312,0)),"未登録の部品番号"))</f>
      </c>
      <c r="D534" s="9"/>
      <c r="E534" s="9"/>
      <c r="F534" s="9"/>
      <c r="G534" s="9"/>
      <c r="H534" s="9"/>
    </row>
    <row r="535" spans="1:8" x14ac:dyDescent="0.25">
      <c r="A535" s="15"/>
      <c r="B535" s="9"/>
      <c r="C535" s="10">
        <f>IF(B535="","",IFERROR(INDEX('部品'!$B$13:$B$312,MATCH(B535,'部品'!$A$13:$A$312,0)),"未登録の部品番号"))</f>
      </c>
      <c r="D535" s="9"/>
      <c r="E535" s="9"/>
      <c r="F535" s="9"/>
      <c r="G535" s="9"/>
      <c r="H535" s="9"/>
    </row>
    <row r="536" spans="1:8" x14ac:dyDescent="0.25">
      <c r="A536" s="15"/>
      <c r="B536" s="9"/>
      <c r="C536" s="10">
        <f>IF(B536="","",IFERROR(INDEX('部品'!$B$13:$B$312,MATCH(B536,'部品'!$A$13:$A$312,0)),"未登録の部品番号"))</f>
      </c>
      <c r="D536" s="9"/>
      <c r="E536" s="9"/>
      <c r="F536" s="9"/>
      <c r="G536" s="9"/>
      <c r="H536" s="9"/>
    </row>
    <row r="537" spans="1:8" x14ac:dyDescent="0.25">
      <c r="A537" s="15"/>
      <c r="B537" s="9"/>
      <c r="C537" s="10">
        <f>IF(B537="","",IFERROR(INDEX('部品'!$B$13:$B$312,MATCH(B537,'部品'!$A$13:$A$312,0)),"未登録の部品番号"))</f>
      </c>
      <c r="D537" s="9"/>
      <c r="E537" s="9"/>
      <c r="F537" s="9"/>
      <c r="G537" s="9"/>
      <c r="H537" s="9"/>
    </row>
    <row r="538" spans="1:8" x14ac:dyDescent="0.25">
      <c r="A538" s="15"/>
      <c r="B538" s="9"/>
      <c r="C538" s="10">
        <f>IF(B538="","",IFERROR(INDEX('部品'!$B$13:$B$312,MATCH(B538,'部品'!$A$13:$A$312,0)),"未登録の部品番号"))</f>
      </c>
      <c r="D538" s="9"/>
      <c r="E538" s="9"/>
      <c r="F538" s="9"/>
      <c r="G538" s="9"/>
      <c r="H538" s="9"/>
    </row>
    <row r="539" spans="1:8" x14ac:dyDescent="0.25">
      <c r="A539" s="15"/>
      <c r="B539" s="9"/>
      <c r="C539" s="10">
        <f>IF(B539="","",IFERROR(INDEX('部品'!$B$13:$B$312,MATCH(B539,'部品'!$A$13:$A$312,0)),"未登録の部品番号"))</f>
      </c>
      <c r="D539" s="9"/>
      <c r="E539" s="9"/>
      <c r="F539" s="9"/>
      <c r="G539" s="9"/>
      <c r="H539" s="9"/>
    </row>
    <row r="540" spans="1:8" x14ac:dyDescent="0.25">
      <c r="A540" s="15"/>
      <c r="B540" s="9"/>
      <c r="C540" s="10">
        <f>IF(B540="","",IFERROR(INDEX('部品'!$B$13:$B$312,MATCH(B540,'部品'!$A$13:$A$312,0)),"未登録の部品番号"))</f>
      </c>
      <c r="D540" s="9"/>
      <c r="E540" s="9"/>
      <c r="F540" s="9"/>
      <c r="G540" s="9"/>
      <c r="H540" s="9"/>
    </row>
    <row r="541" spans="1:8" x14ac:dyDescent="0.25">
      <c r="A541" s="15"/>
      <c r="B541" s="9"/>
      <c r="C541" s="10">
        <f>IF(B541="","",IFERROR(INDEX('部品'!$B$13:$B$312,MATCH(B541,'部品'!$A$13:$A$312,0)),"未登録の部品番号"))</f>
      </c>
      <c r="D541" s="9"/>
      <c r="E541" s="9"/>
      <c r="F541" s="9"/>
      <c r="G541" s="9"/>
      <c r="H541" s="9"/>
    </row>
    <row r="542" spans="1:8" x14ac:dyDescent="0.25">
      <c r="A542" s="15"/>
      <c r="B542" s="9"/>
      <c r="C542" s="10">
        <f>IF(B542="","",IFERROR(INDEX('部品'!$B$13:$B$312,MATCH(B542,'部品'!$A$13:$A$312,0)),"未登録の部品番号"))</f>
      </c>
      <c r="D542" s="9"/>
      <c r="E542" s="9"/>
      <c r="F542" s="9"/>
      <c r="G542" s="9"/>
      <c r="H542" s="9"/>
    </row>
    <row r="543" spans="1:8" x14ac:dyDescent="0.25">
      <c r="A543" s="15"/>
      <c r="B543" s="9"/>
      <c r="C543" s="10">
        <f>IF(B543="","",IFERROR(INDEX('部品'!$B$13:$B$312,MATCH(B543,'部品'!$A$13:$A$312,0)),"未登録の部品番号"))</f>
      </c>
      <c r="D543" s="9"/>
      <c r="E543" s="9"/>
      <c r="F543" s="9"/>
      <c r="G543" s="9"/>
      <c r="H543" s="9"/>
    </row>
    <row r="544" spans="1:8" x14ac:dyDescent="0.25">
      <c r="A544" s="15"/>
      <c r="B544" s="9"/>
      <c r="C544" s="10">
        <f>IF(B544="","",IFERROR(INDEX('部品'!$B$13:$B$312,MATCH(B544,'部品'!$A$13:$A$312,0)),"未登録の部品番号"))</f>
      </c>
      <c r="D544" s="9"/>
      <c r="E544" s="9"/>
      <c r="F544" s="9"/>
      <c r="G544" s="9"/>
      <c r="H544" s="9"/>
    </row>
    <row r="545" spans="1:8" x14ac:dyDescent="0.25">
      <c r="A545" s="15"/>
      <c r="B545" s="9"/>
      <c r="C545" s="10">
        <f>IF(B545="","",IFERROR(INDEX('部品'!$B$13:$B$312,MATCH(B545,'部品'!$A$13:$A$312,0)),"未登録の部品番号"))</f>
      </c>
      <c r="D545" s="9"/>
      <c r="E545" s="9"/>
      <c r="F545" s="9"/>
      <c r="G545" s="9"/>
      <c r="H545" s="9"/>
    </row>
    <row r="546" spans="1:8" x14ac:dyDescent="0.25">
      <c r="A546" s="15"/>
      <c r="B546" s="9"/>
      <c r="C546" s="10">
        <f>IF(B546="","",IFERROR(INDEX('部品'!$B$13:$B$312,MATCH(B546,'部品'!$A$13:$A$312,0)),"未登録の部品番号"))</f>
      </c>
      <c r="D546" s="9"/>
      <c r="E546" s="9"/>
      <c r="F546" s="9"/>
      <c r="G546" s="9"/>
      <c r="H546" s="9"/>
    </row>
    <row r="547" spans="1:8" x14ac:dyDescent="0.25">
      <c r="A547" s="15"/>
      <c r="B547" s="9"/>
      <c r="C547" s="10">
        <f>IF(B547="","",IFERROR(INDEX('部品'!$B$13:$B$312,MATCH(B547,'部品'!$A$13:$A$312,0)),"未登録の部品番号"))</f>
      </c>
      <c r="D547" s="9"/>
      <c r="E547" s="9"/>
      <c r="F547" s="9"/>
      <c r="G547" s="9"/>
      <c r="H547" s="9"/>
    </row>
    <row r="548" spans="1:8" x14ac:dyDescent="0.25">
      <c r="A548" s="15"/>
      <c r="B548" s="9"/>
      <c r="C548" s="10">
        <f>IF(B548="","",IFERROR(INDEX('部品'!$B$13:$B$312,MATCH(B548,'部品'!$A$13:$A$312,0)),"未登録の部品番号"))</f>
      </c>
      <c r="D548" s="9"/>
      <c r="E548" s="9"/>
      <c r="F548" s="9"/>
      <c r="G548" s="9"/>
      <c r="H548" s="9"/>
    </row>
    <row r="549" spans="1:8" x14ac:dyDescent="0.25">
      <c r="A549" s="15"/>
      <c r="B549" s="9"/>
      <c r="C549" s="10">
        <f>IF(B549="","",IFERROR(INDEX('部品'!$B$13:$B$312,MATCH(B549,'部品'!$A$13:$A$312,0)),"未登録の部品番号"))</f>
      </c>
      <c r="D549" s="9"/>
      <c r="E549" s="9"/>
      <c r="F549" s="9"/>
      <c r="G549" s="9"/>
      <c r="H549" s="9"/>
    </row>
    <row r="550" spans="1:8" x14ac:dyDescent="0.25">
      <c r="A550" s="15"/>
      <c r="B550" s="9"/>
      <c r="C550" s="10">
        <f>IF(B550="","",IFERROR(INDEX('部品'!$B$13:$B$312,MATCH(B550,'部品'!$A$13:$A$312,0)),"未登録の部品番号"))</f>
      </c>
      <c r="D550" s="9"/>
      <c r="E550" s="9"/>
      <c r="F550" s="9"/>
      <c r="G550" s="9"/>
      <c r="H550" s="9"/>
    </row>
    <row r="551" spans="1:8" x14ac:dyDescent="0.25">
      <c r="A551" s="15"/>
      <c r="B551" s="9"/>
      <c r="C551" s="10">
        <f>IF(B551="","",IFERROR(INDEX('部品'!$B$13:$B$312,MATCH(B551,'部品'!$A$13:$A$312,0)),"未登録の部品番号"))</f>
      </c>
      <c r="D551" s="9"/>
      <c r="E551" s="9"/>
      <c r="F551" s="9"/>
      <c r="G551" s="9"/>
      <c r="H551" s="9"/>
    </row>
    <row r="552" spans="1:8" x14ac:dyDescent="0.25">
      <c r="A552" s="15"/>
      <c r="B552" s="9"/>
      <c r="C552" s="10">
        <f>IF(B552="","",IFERROR(INDEX('部品'!$B$13:$B$312,MATCH(B552,'部品'!$A$13:$A$312,0)),"未登録の部品番号"))</f>
      </c>
      <c r="D552" s="9"/>
      <c r="E552" s="9"/>
      <c r="F552" s="9"/>
      <c r="G552" s="9"/>
      <c r="H552" s="9"/>
    </row>
    <row r="553" spans="1:8" x14ac:dyDescent="0.25">
      <c r="A553" s="15"/>
      <c r="B553" s="9"/>
      <c r="C553" s="10">
        <f>IF(B553="","",IFERROR(INDEX('部品'!$B$13:$B$312,MATCH(B553,'部品'!$A$13:$A$312,0)),"未登録の部品番号"))</f>
      </c>
      <c r="D553" s="9"/>
      <c r="E553" s="9"/>
      <c r="F553" s="9"/>
      <c r="G553" s="9"/>
      <c r="H553" s="9"/>
    </row>
    <row r="554" spans="1:8" x14ac:dyDescent="0.25">
      <c r="A554" s="15"/>
      <c r="B554" s="9"/>
      <c r="C554" s="10">
        <f>IF(B554="","",IFERROR(INDEX('部品'!$B$13:$B$312,MATCH(B554,'部品'!$A$13:$A$312,0)),"未登録の部品番号"))</f>
      </c>
      <c r="D554" s="9"/>
      <c r="E554" s="9"/>
      <c r="F554" s="9"/>
      <c r="G554" s="9"/>
      <c r="H554" s="9"/>
    </row>
    <row r="555" spans="1:8" x14ac:dyDescent="0.25">
      <c r="A555" s="15"/>
      <c r="B555" s="9"/>
      <c r="C555" s="10">
        <f>IF(B555="","",IFERROR(INDEX('部品'!$B$13:$B$312,MATCH(B555,'部品'!$A$13:$A$312,0)),"未登録の部品番号"))</f>
      </c>
      <c r="D555" s="9"/>
      <c r="E555" s="9"/>
      <c r="F555" s="9"/>
      <c r="G555" s="9"/>
      <c r="H555" s="9"/>
    </row>
    <row r="556" spans="1:8" x14ac:dyDescent="0.25">
      <c r="A556" s="15"/>
      <c r="B556" s="9"/>
      <c r="C556" s="10">
        <f>IF(B556="","",IFERROR(INDEX('部品'!$B$13:$B$312,MATCH(B556,'部品'!$A$13:$A$312,0)),"未登録の部品番号"))</f>
      </c>
      <c r="D556" s="9"/>
      <c r="E556" s="9"/>
      <c r="F556" s="9"/>
      <c r="G556" s="9"/>
      <c r="H556" s="9"/>
    </row>
    <row r="557" spans="1:8" x14ac:dyDescent="0.25">
      <c r="A557" s="15"/>
      <c r="B557" s="9"/>
      <c r="C557" s="10">
        <f>IF(B557="","",IFERROR(INDEX('部品'!$B$13:$B$312,MATCH(B557,'部品'!$A$13:$A$312,0)),"未登録の部品番号"))</f>
      </c>
      <c r="D557" s="9"/>
      <c r="E557" s="9"/>
      <c r="F557" s="9"/>
      <c r="G557" s="9"/>
      <c r="H557" s="9"/>
    </row>
    <row r="558" spans="1:8" x14ac:dyDescent="0.25">
      <c r="A558" s="15"/>
      <c r="B558" s="9"/>
      <c r="C558" s="10">
        <f>IF(B558="","",IFERROR(INDEX('部品'!$B$13:$B$312,MATCH(B558,'部品'!$A$13:$A$312,0)),"未登録の部品番号"))</f>
      </c>
      <c r="D558" s="9"/>
      <c r="E558" s="9"/>
      <c r="F558" s="9"/>
      <c r="G558" s="9"/>
      <c r="H558" s="9"/>
    </row>
    <row r="559" spans="1:8" x14ac:dyDescent="0.25">
      <c r="A559" s="15"/>
      <c r="B559" s="9"/>
      <c r="C559" s="10">
        <f>IF(B559="","",IFERROR(INDEX('部品'!$B$13:$B$312,MATCH(B559,'部品'!$A$13:$A$312,0)),"未登録の部品番号"))</f>
      </c>
      <c r="D559" s="9"/>
      <c r="E559" s="9"/>
      <c r="F559" s="9"/>
      <c r="G559" s="9"/>
      <c r="H559" s="9"/>
    </row>
    <row r="560" spans="1:8" x14ac:dyDescent="0.25">
      <c r="A560" s="15"/>
      <c r="B560" s="9"/>
      <c r="C560" s="10">
        <f>IF(B560="","",IFERROR(INDEX('部品'!$B$13:$B$312,MATCH(B560,'部品'!$A$13:$A$312,0)),"未登録の部品番号"))</f>
      </c>
      <c r="D560" s="9"/>
      <c r="E560" s="9"/>
      <c r="F560" s="9"/>
      <c r="G560" s="9"/>
      <c r="H560" s="9"/>
    </row>
    <row r="561" spans="1:8" x14ac:dyDescent="0.25">
      <c r="A561" s="15"/>
      <c r="B561" s="9"/>
      <c r="C561" s="10">
        <f>IF(B561="","",IFERROR(INDEX('部品'!$B$13:$B$312,MATCH(B561,'部品'!$A$13:$A$312,0)),"未登録の部品番号"))</f>
      </c>
      <c r="D561" s="9"/>
      <c r="E561" s="9"/>
      <c r="F561" s="9"/>
      <c r="G561" s="9"/>
      <c r="H561" s="9"/>
    </row>
    <row r="562" spans="1:8" x14ac:dyDescent="0.25">
      <c r="A562" s="15"/>
      <c r="B562" s="9"/>
      <c r="C562" s="10">
        <f>IF(B562="","",IFERROR(INDEX('部品'!$B$13:$B$312,MATCH(B562,'部品'!$A$13:$A$312,0)),"未登録の部品番号"))</f>
      </c>
      <c r="D562" s="9"/>
      <c r="E562" s="9"/>
      <c r="F562" s="9"/>
      <c r="G562" s="9"/>
      <c r="H562" s="9"/>
    </row>
    <row r="563" spans="1:8" x14ac:dyDescent="0.25">
      <c r="A563" s="15"/>
      <c r="B563" s="9"/>
      <c r="C563" s="10">
        <f>IF(B563="","",IFERROR(INDEX('部品'!$B$13:$B$312,MATCH(B563,'部品'!$A$13:$A$312,0)),"未登録の部品番号"))</f>
      </c>
      <c r="D563" s="9"/>
      <c r="E563" s="9"/>
      <c r="F563" s="9"/>
      <c r="G563" s="9"/>
      <c r="H563" s="9"/>
    </row>
    <row r="564" spans="1:8" x14ac:dyDescent="0.25">
      <c r="A564" s="15"/>
      <c r="B564" s="9"/>
      <c r="C564" s="10">
        <f>IF(B564="","",IFERROR(INDEX('部品'!$B$13:$B$312,MATCH(B564,'部品'!$A$13:$A$312,0)),"未登録の部品番号"))</f>
      </c>
      <c r="D564" s="9"/>
      <c r="E564" s="9"/>
      <c r="F564" s="9"/>
      <c r="G564" s="9"/>
      <c r="H564" s="9"/>
    </row>
    <row r="565" spans="1:8" x14ac:dyDescent="0.25">
      <c r="A565" s="15"/>
      <c r="B565" s="9"/>
      <c r="C565" s="10">
        <f>IF(B565="","",IFERROR(INDEX('部品'!$B$13:$B$312,MATCH(B565,'部品'!$A$13:$A$312,0)),"未登録の部品番号"))</f>
      </c>
      <c r="D565" s="9"/>
      <c r="E565" s="9"/>
      <c r="F565" s="9"/>
      <c r="G565" s="9"/>
      <c r="H565" s="9"/>
    </row>
    <row r="566" spans="1:8" x14ac:dyDescent="0.25">
      <c r="A566" s="15"/>
      <c r="B566" s="9"/>
      <c r="C566" s="10">
        <f>IF(B566="","",IFERROR(INDEX('部品'!$B$13:$B$312,MATCH(B566,'部品'!$A$13:$A$312,0)),"未登録の部品番号"))</f>
      </c>
      <c r="D566" s="9"/>
      <c r="E566" s="9"/>
      <c r="F566" s="9"/>
      <c r="G566" s="9"/>
      <c r="H566" s="9"/>
    </row>
    <row r="567" spans="1:8" x14ac:dyDescent="0.25">
      <c r="A567" s="15"/>
      <c r="B567" s="9"/>
      <c r="C567" s="10">
        <f>IF(B567="","",IFERROR(INDEX('部品'!$B$13:$B$312,MATCH(B567,'部品'!$A$13:$A$312,0)),"未登録の部品番号"))</f>
      </c>
      <c r="D567" s="9"/>
      <c r="E567" s="9"/>
      <c r="F567" s="9"/>
      <c r="G567" s="9"/>
      <c r="H567" s="9"/>
    </row>
    <row r="568" spans="1:8" x14ac:dyDescent="0.25">
      <c r="A568" s="15"/>
      <c r="B568" s="9"/>
      <c r="C568" s="10">
        <f>IF(B568="","",IFERROR(INDEX('部品'!$B$13:$B$312,MATCH(B568,'部品'!$A$13:$A$312,0)),"未登録の部品番号"))</f>
      </c>
      <c r="D568" s="9"/>
      <c r="E568" s="9"/>
      <c r="F568" s="9"/>
      <c r="G568" s="9"/>
      <c r="H568" s="9"/>
    </row>
    <row r="569" spans="1:8" x14ac:dyDescent="0.25">
      <c r="A569" s="15"/>
      <c r="B569" s="9"/>
      <c r="C569" s="10">
        <f>IF(B569="","",IFERROR(INDEX('部品'!$B$13:$B$312,MATCH(B569,'部品'!$A$13:$A$312,0)),"未登録の部品番号"))</f>
      </c>
      <c r="D569" s="9"/>
      <c r="E569" s="9"/>
      <c r="F569" s="9"/>
      <c r="G569" s="9"/>
      <c r="H569" s="9"/>
    </row>
    <row r="570" spans="1:8" x14ac:dyDescent="0.25">
      <c r="A570" s="15"/>
      <c r="B570" s="9"/>
      <c r="C570" s="10">
        <f>IF(B570="","",IFERROR(INDEX('部品'!$B$13:$B$312,MATCH(B570,'部品'!$A$13:$A$312,0)),"未登録の部品番号"))</f>
      </c>
      <c r="D570" s="9"/>
      <c r="E570" s="9"/>
      <c r="F570" s="9"/>
      <c r="G570" s="9"/>
      <c r="H570" s="9"/>
    </row>
    <row r="571" spans="1:8" x14ac:dyDescent="0.25">
      <c r="A571" s="15"/>
      <c r="B571" s="9"/>
      <c r="C571" s="10">
        <f>IF(B571="","",IFERROR(INDEX('部品'!$B$13:$B$312,MATCH(B571,'部品'!$A$13:$A$312,0)),"未登録の部品番号"))</f>
      </c>
      <c r="D571" s="9"/>
      <c r="E571" s="9"/>
      <c r="F571" s="9"/>
      <c r="G571" s="9"/>
      <c r="H571" s="9"/>
    </row>
    <row r="572" spans="1:8" x14ac:dyDescent="0.25">
      <c r="A572" s="15"/>
      <c r="B572" s="9"/>
      <c r="C572" s="10">
        <f>IF(B572="","",IFERROR(INDEX('部品'!$B$13:$B$312,MATCH(B572,'部品'!$A$13:$A$312,0)),"未登録の部品番号"))</f>
      </c>
      <c r="D572" s="9"/>
      <c r="E572" s="9"/>
      <c r="F572" s="9"/>
      <c r="G572" s="9"/>
      <c r="H572" s="9"/>
    </row>
    <row r="573" spans="1:8" x14ac:dyDescent="0.25">
      <c r="A573" s="15"/>
      <c r="B573" s="9"/>
      <c r="C573" s="10">
        <f>IF(B573="","",IFERROR(INDEX('部品'!$B$13:$B$312,MATCH(B573,'部品'!$A$13:$A$312,0)),"未登録の部品番号"))</f>
      </c>
      <c r="D573" s="9"/>
      <c r="E573" s="9"/>
      <c r="F573" s="9"/>
      <c r="G573" s="9"/>
      <c r="H573" s="9"/>
    </row>
    <row r="574" spans="1:8" x14ac:dyDescent="0.25">
      <c r="A574" s="15"/>
      <c r="B574" s="9"/>
      <c r="C574" s="10">
        <f>IF(B574="","",IFERROR(INDEX('部品'!$B$13:$B$312,MATCH(B574,'部品'!$A$13:$A$312,0)),"未登録の部品番号"))</f>
      </c>
      <c r="D574" s="9"/>
      <c r="E574" s="9"/>
      <c r="F574" s="9"/>
      <c r="G574" s="9"/>
      <c r="H574" s="9"/>
    </row>
    <row r="575" spans="1:8" x14ac:dyDescent="0.25">
      <c r="A575" s="15"/>
      <c r="B575" s="9"/>
      <c r="C575" s="10">
        <f>IF(B575="","",IFERROR(INDEX('部品'!$B$13:$B$312,MATCH(B575,'部品'!$A$13:$A$312,0)),"未登録の部品番号"))</f>
      </c>
      <c r="D575" s="9"/>
      <c r="E575" s="9"/>
      <c r="F575" s="9"/>
      <c r="G575" s="9"/>
      <c r="H575" s="9"/>
    </row>
    <row r="576" spans="1:8" x14ac:dyDescent="0.25">
      <c r="A576" s="15"/>
      <c r="B576" s="9"/>
      <c r="C576" s="10">
        <f>IF(B576="","",IFERROR(INDEX('部品'!$B$13:$B$312,MATCH(B576,'部品'!$A$13:$A$312,0)),"未登録の部品番号"))</f>
      </c>
      <c r="D576" s="9"/>
      <c r="E576" s="9"/>
      <c r="F576" s="9"/>
      <c r="G576" s="9"/>
      <c r="H576" s="9"/>
    </row>
    <row r="577" spans="1:8" x14ac:dyDescent="0.25">
      <c r="A577" s="15"/>
      <c r="B577" s="9"/>
      <c r="C577" s="10">
        <f>IF(B577="","",IFERROR(INDEX('部品'!$B$13:$B$312,MATCH(B577,'部品'!$A$13:$A$312,0)),"未登録の部品番号"))</f>
      </c>
      <c r="D577" s="9"/>
      <c r="E577" s="9"/>
      <c r="F577" s="9"/>
      <c r="G577" s="9"/>
      <c r="H577" s="9"/>
    </row>
    <row r="578" spans="1:8" x14ac:dyDescent="0.25">
      <c r="A578" s="15"/>
      <c r="B578" s="9"/>
      <c r="C578" s="10">
        <f>IF(B578="","",IFERROR(INDEX('部品'!$B$13:$B$312,MATCH(B578,'部品'!$A$13:$A$312,0)),"未登録の部品番号"))</f>
      </c>
      <c r="D578" s="9"/>
      <c r="E578" s="9"/>
      <c r="F578" s="9"/>
      <c r="G578" s="9"/>
      <c r="H578" s="9"/>
    </row>
    <row r="579" spans="1:8" x14ac:dyDescent="0.25">
      <c r="A579" s="15"/>
      <c r="B579" s="9"/>
      <c r="C579" s="10">
        <f>IF(B579="","",IFERROR(INDEX('部品'!$B$13:$B$312,MATCH(B579,'部品'!$A$13:$A$312,0)),"未登録の部品番号"))</f>
      </c>
      <c r="D579" s="9"/>
      <c r="E579" s="9"/>
      <c r="F579" s="9"/>
      <c r="G579" s="9"/>
      <c r="H579" s="9"/>
    </row>
    <row r="580" spans="1:8" x14ac:dyDescent="0.25">
      <c r="A580" s="15"/>
      <c r="B580" s="9"/>
      <c r="C580" s="10">
        <f>IF(B580="","",IFERROR(INDEX('部品'!$B$13:$B$312,MATCH(B580,'部品'!$A$13:$A$312,0)),"未登録の部品番号"))</f>
      </c>
      <c r="D580" s="9"/>
      <c r="E580" s="9"/>
      <c r="F580" s="9"/>
      <c r="G580" s="9"/>
      <c r="H580" s="9"/>
    </row>
    <row r="581" spans="1:8" x14ac:dyDescent="0.25">
      <c r="A581" s="15"/>
      <c r="B581" s="9"/>
      <c r="C581" s="10">
        <f>IF(B581="","",IFERROR(INDEX('部品'!$B$13:$B$312,MATCH(B581,'部品'!$A$13:$A$312,0)),"未登録の部品番号"))</f>
      </c>
      <c r="D581" s="9"/>
      <c r="E581" s="9"/>
      <c r="F581" s="9"/>
      <c r="G581" s="9"/>
      <c r="H581" s="9"/>
    </row>
    <row r="582" spans="1:8" x14ac:dyDescent="0.25">
      <c r="A582" s="15"/>
      <c r="B582" s="9"/>
      <c r="C582" s="10">
        <f>IF(B582="","",IFERROR(INDEX('部品'!$B$13:$B$312,MATCH(B582,'部品'!$A$13:$A$312,0)),"未登録の部品番号"))</f>
      </c>
      <c r="D582" s="9"/>
      <c r="E582" s="9"/>
      <c r="F582" s="9"/>
      <c r="G582" s="9"/>
      <c r="H582" s="9"/>
    </row>
    <row r="583" spans="1:8" x14ac:dyDescent="0.25">
      <c r="A583" s="15"/>
      <c r="B583" s="9"/>
      <c r="C583" s="10">
        <f>IF(B583="","",IFERROR(INDEX('部品'!$B$13:$B$312,MATCH(B583,'部品'!$A$13:$A$312,0)),"未登録の部品番号"))</f>
      </c>
      <c r="D583" s="9"/>
      <c r="E583" s="9"/>
      <c r="F583" s="9"/>
      <c r="G583" s="9"/>
      <c r="H583" s="9"/>
    </row>
    <row r="584" spans="1:8" x14ac:dyDescent="0.25">
      <c r="A584" s="15"/>
      <c r="B584" s="9"/>
      <c r="C584" s="10">
        <f>IF(B584="","",IFERROR(INDEX('部品'!$B$13:$B$312,MATCH(B584,'部品'!$A$13:$A$312,0)),"未登録の部品番号"))</f>
      </c>
      <c r="D584" s="9"/>
      <c r="E584" s="9"/>
      <c r="F584" s="9"/>
      <c r="G584" s="9"/>
      <c r="H584" s="9"/>
    </row>
    <row r="585" spans="1:8" x14ac:dyDescent="0.25">
      <c r="A585" s="15"/>
      <c r="B585" s="9"/>
      <c r="C585" s="10">
        <f>IF(B585="","",IFERROR(INDEX('部品'!$B$13:$B$312,MATCH(B585,'部品'!$A$13:$A$312,0)),"未登録の部品番号"))</f>
      </c>
      <c r="D585" s="9"/>
      <c r="E585" s="9"/>
      <c r="F585" s="9"/>
      <c r="G585" s="9"/>
      <c r="H585" s="9"/>
    </row>
    <row r="586" spans="1:8" x14ac:dyDescent="0.25">
      <c r="A586" s="15"/>
      <c r="B586" s="9"/>
      <c r="C586" s="10">
        <f>IF(B586="","",IFERROR(INDEX('部品'!$B$13:$B$312,MATCH(B586,'部品'!$A$13:$A$312,0)),"未登録の部品番号"))</f>
      </c>
      <c r="D586" s="9"/>
      <c r="E586" s="9"/>
      <c r="F586" s="9"/>
      <c r="G586" s="9"/>
      <c r="H586" s="9"/>
    </row>
    <row r="587" spans="1:8" x14ac:dyDescent="0.25">
      <c r="A587" s="15"/>
      <c r="B587" s="9"/>
      <c r="C587" s="10">
        <f>IF(B587="","",IFERROR(INDEX('部品'!$B$13:$B$312,MATCH(B587,'部品'!$A$13:$A$312,0)),"未登録の部品番号"))</f>
      </c>
      <c r="D587" s="9"/>
      <c r="E587" s="9"/>
      <c r="F587" s="9"/>
      <c r="G587" s="9"/>
      <c r="H587" s="9"/>
    </row>
    <row r="588" spans="1:8" x14ac:dyDescent="0.25">
      <c r="A588" s="15"/>
      <c r="B588" s="9"/>
      <c r="C588" s="10">
        <f>IF(B588="","",IFERROR(INDEX('部品'!$B$13:$B$312,MATCH(B588,'部品'!$A$13:$A$312,0)),"未登録の部品番号"))</f>
      </c>
      <c r="D588" s="9"/>
      <c r="E588" s="9"/>
      <c r="F588" s="9"/>
      <c r="G588" s="9"/>
      <c r="H588" s="9"/>
    </row>
    <row r="589" spans="1:8" x14ac:dyDescent="0.25">
      <c r="A589" s="15"/>
      <c r="B589" s="9"/>
      <c r="C589" s="10">
        <f>IF(B589="","",IFERROR(INDEX('部品'!$B$13:$B$312,MATCH(B589,'部品'!$A$13:$A$312,0)),"未登録の部品番号"))</f>
      </c>
      <c r="D589" s="9"/>
      <c r="E589" s="9"/>
      <c r="F589" s="9"/>
      <c r="G589" s="9"/>
      <c r="H589" s="9"/>
    </row>
    <row r="590" spans="1:8" x14ac:dyDescent="0.25">
      <c r="A590" s="15"/>
      <c r="B590" s="9"/>
      <c r="C590" s="10">
        <f>IF(B590="","",IFERROR(INDEX('部品'!$B$13:$B$312,MATCH(B590,'部品'!$A$13:$A$312,0)),"未登録の部品番号"))</f>
      </c>
      <c r="D590" s="9"/>
      <c r="E590" s="9"/>
      <c r="F590" s="9"/>
      <c r="G590" s="9"/>
      <c r="H590" s="9"/>
    </row>
    <row r="591" spans="1:8" x14ac:dyDescent="0.25">
      <c r="A591" s="15"/>
      <c r="B591" s="9"/>
      <c r="C591" s="10">
        <f>IF(B591="","",IFERROR(INDEX('部品'!$B$13:$B$312,MATCH(B591,'部品'!$A$13:$A$312,0)),"未登録の部品番号"))</f>
      </c>
      <c r="D591" s="9"/>
      <c r="E591" s="9"/>
      <c r="F591" s="9"/>
      <c r="G591" s="9"/>
      <c r="H591" s="9"/>
    </row>
    <row r="592" spans="1:8" x14ac:dyDescent="0.25">
      <c r="A592" s="15"/>
      <c r="B592" s="9"/>
      <c r="C592" s="10">
        <f>IF(B592="","",IFERROR(INDEX('部品'!$B$13:$B$312,MATCH(B592,'部品'!$A$13:$A$312,0)),"未登録の部品番号"))</f>
      </c>
      <c r="D592" s="9"/>
      <c r="E592" s="9"/>
      <c r="F592" s="9"/>
      <c r="G592" s="9"/>
      <c r="H592" s="9"/>
    </row>
    <row r="593" spans="1:8" x14ac:dyDescent="0.25">
      <c r="A593" s="15"/>
      <c r="B593" s="9"/>
      <c r="C593" s="10">
        <f>IF(B593="","",IFERROR(INDEX('部品'!$B$13:$B$312,MATCH(B593,'部品'!$A$13:$A$312,0)),"未登録の部品番号"))</f>
      </c>
      <c r="D593" s="9"/>
      <c r="E593" s="9"/>
      <c r="F593" s="9"/>
      <c r="G593" s="9"/>
      <c r="H593" s="9"/>
    </row>
    <row r="594" spans="1:8" x14ac:dyDescent="0.25">
      <c r="A594" s="15"/>
      <c r="B594" s="9"/>
      <c r="C594" s="10">
        <f>IF(B594="","",IFERROR(INDEX('部品'!$B$13:$B$312,MATCH(B594,'部品'!$A$13:$A$312,0)),"未登録の部品番号"))</f>
      </c>
      <c r="D594" s="9"/>
      <c r="E594" s="9"/>
      <c r="F594" s="9"/>
      <c r="G594" s="9"/>
      <c r="H594" s="9"/>
    </row>
    <row r="595" spans="1:8" x14ac:dyDescent="0.25">
      <c r="A595" s="15"/>
      <c r="B595" s="9"/>
      <c r="C595" s="10">
        <f>IF(B595="","",IFERROR(INDEX('部品'!$B$13:$B$312,MATCH(B595,'部品'!$A$13:$A$312,0)),"未登録の部品番号"))</f>
      </c>
      <c r="D595" s="9"/>
      <c r="E595" s="9"/>
      <c r="F595" s="9"/>
      <c r="G595" s="9"/>
      <c r="H595" s="9"/>
    </row>
    <row r="596" spans="1:8" x14ac:dyDescent="0.25">
      <c r="A596" s="15"/>
      <c r="B596" s="9"/>
      <c r="C596" s="10">
        <f>IF(B596="","",IFERROR(INDEX('部品'!$B$13:$B$312,MATCH(B596,'部品'!$A$13:$A$312,0)),"未登録の部品番号"))</f>
      </c>
      <c r="D596" s="9"/>
      <c r="E596" s="9"/>
      <c r="F596" s="9"/>
      <c r="G596" s="9"/>
      <c r="H596" s="9"/>
    </row>
    <row r="597" spans="1:8" x14ac:dyDescent="0.25">
      <c r="A597" s="15"/>
      <c r="B597" s="9"/>
      <c r="C597" s="10">
        <f>IF(B597="","",IFERROR(INDEX('部品'!$B$13:$B$312,MATCH(B597,'部品'!$A$13:$A$312,0)),"未登録の部品番号"))</f>
      </c>
      <c r="D597" s="9"/>
      <c r="E597" s="9"/>
      <c r="F597" s="9"/>
      <c r="G597" s="9"/>
      <c r="H597" s="9"/>
    </row>
    <row r="598" spans="1:8" x14ac:dyDescent="0.25">
      <c r="A598" s="15"/>
      <c r="B598" s="9"/>
      <c r="C598" s="10">
        <f>IF(B598="","",IFERROR(INDEX('部品'!$B$13:$B$312,MATCH(B598,'部品'!$A$13:$A$312,0)),"未登録の部品番号"))</f>
      </c>
      <c r="D598" s="9"/>
      <c r="E598" s="9"/>
      <c r="F598" s="9"/>
      <c r="G598" s="9"/>
      <c r="H598" s="9"/>
    </row>
    <row r="599" spans="1:8" x14ac:dyDescent="0.25">
      <c r="A599" s="15"/>
      <c r="B599" s="9"/>
      <c r="C599" s="10">
        <f>IF(B599="","",IFERROR(INDEX('部品'!$B$13:$B$312,MATCH(B599,'部品'!$A$13:$A$312,0)),"未登録の部品番号"))</f>
      </c>
      <c r="D599" s="9"/>
      <c r="E599" s="9"/>
      <c r="F599" s="9"/>
      <c r="G599" s="9"/>
      <c r="H599" s="9"/>
    </row>
    <row r="600" spans="1:8" x14ac:dyDescent="0.25">
      <c r="A600" s="15"/>
      <c r="B600" s="9"/>
      <c r="C600" s="10">
        <f>IF(B600="","",IFERROR(INDEX('部品'!$B$13:$B$312,MATCH(B600,'部品'!$A$13:$A$312,0)),"未登録の部品番号"))</f>
      </c>
      <c r="D600" s="9"/>
      <c r="E600" s="9"/>
      <c r="F600" s="9"/>
      <c r="G600" s="9"/>
      <c r="H600" s="9"/>
    </row>
    <row r="601" spans="1:8" x14ac:dyDescent="0.25">
      <c r="A601" s="15"/>
      <c r="B601" s="9"/>
      <c r="C601" s="10">
        <f>IF(B601="","",IFERROR(INDEX('部品'!$B$13:$B$312,MATCH(B601,'部品'!$A$13:$A$312,0)),"未登録の部品番号"))</f>
      </c>
      <c r="D601" s="9"/>
      <c r="E601" s="9"/>
      <c r="F601" s="9"/>
      <c r="G601" s="9"/>
      <c r="H601" s="9"/>
    </row>
    <row r="602" spans="1:8" x14ac:dyDescent="0.25">
      <c r="A602" s="15"/>
      <c r="B602" s="9"/>
      <c r="C602" s="10">
        <f>IF(B602="","",IFERROR(INDEX('部品'!$B$13:$B$312,MATCH(B602,'部品'!$A$13:$A$312,0)),"未登録の部品番号"))</f>
      </c>
      <c r="D602" s="9"/>
      <c r="E602" s="9"/>
      <c r="F602" s="9"/>
      <c r="G602" s="9"/>
      <c r="H602" s="9"/>
    </row>
    <row r="603" spans="1:8" x14ac:dyDescent="0.25">
      <c r="A603" s="15"/>
      <c r="B603" s="9"/>
      <c r="C603" s="10">
        <f>IF(B603="","",IFERROR(INDEX('部品'!$B$13:$B$312,MATCH(B603,'部品'!$A$13:$A$312,0)),"未登録の部品番号"))</f>
      </c>
      <c r="D603" s="9"/>
      <c r="E603" s="9"/>
      <c r="F603" s="9"/>
      <c r="G603" s="9"/>
      <c r="H603" s="9"/>
    </row>
    <row r="604" spans="1:8" x14ac:dyDescent="0.25">
      <c r="A604" s="15"/>
      <c r="B604" s="9"/>
      <c r="C604" s="10">
        <f>IF(B604="","",IFERROR(INDEX('部品'!$B$13:$B$312,MATCH(B604,'部品'!$A$13:$A$312,0)),"未登録の部品番号"))</f>
      </c>
      <c r="D604" s="9"/>
      <c r="E604" s="9"/>
      <c r="F604" s="9"/>
      <c r="G604" s="9"/>
      <c r="H604" s="9"/>
    </row>
    <row r="605" spans="1:8" x14ac:dyDescent="0.25">
      <c r="A605" s="15"/>
      <c r="B605" s="9"/>
      <c r="C605" s="10">
        <f>IF(B605="","",IFERROR(INDEX('部品'!$B$13:$B$312,MATCH(B605,'部品'!$A$13:$A$312,0)),"未登録の部品番号"))</f>
      </c>
      <c r="D605" s="9"/>
      <c r="E605" s="9"/>
      <c r="F605" s="9"/>
      <c r="G605" s="9"/>
      <c r="H605" s="9"/>
    </row>
    <row r="606" spans="1:8" x14ac:dyDescent="0.25">
      <c r="A606" s="15"/>
      <c r="B606" s="9"/>
      <c r="C606" s="10">
        <f>IF(B606="","",IFERROR(INDEX('部品'!$B$13:$B$312,MATCH(B606,'部品'!$A$13:$A$312,0)),"未登録の部品番号"))</f>
      </c>
      <c r="D606" s="9"/>
      <c r="E606" s="9"/>
      <c r="F606" s="9"/>
      <c r="G606" s="9"/>
      <c r="H606" s="9"/>
    </row>
    <row r="607" spans="1:8" x14ac:dyDescent="0.25">
      <c r="A607" s="15"/>
      <c r="B607" s="9"/>
      <c r="C607" s="10">
        <f>IF(B607="","",IFERROR(INDEX('部品'!$B$13:$B$312,MATCH(B607,'部品'!$A$13:$A$312,0)),"未登録の部品番号"))</f>
      </c>
      <c r="D607" s="9"/>
      <c r="E607" s="9"/>
      <c r="F607" s="9"/>
      <c r="G607" s="9"/>
      <c r="H607" s="9"/>
    </row>
    <row r="608" spans="1:8" x14ac:dyDescent="0.25">
      <c r="A608" s="15"/>
      <c r="B608" s="9"/>
      <c r="C608" s="10">
        <f>IF(B608="","",IFERROR(INDEX('部品'!$B$13:$B$312,MATCH(B608,'部品'!$A$13:$A$312,0)),"未登録の部品番号"))</f>
      </c>
      <c r="D608" s="9"/>
      <c r="E608" s="9"/>
      <c r="F608" s="9"/>
      <c r="G608" s="9"/>
      <c r="H608" s="9"/>
    </row>
    <row r="609" spans="1:8" x14ac:dyDescent="0.25">
      <c r="A609" s="15"/>
      <c r="B609" s="9"/>
      <c r="C609" s="10">
        <f>IF(B609="","",IFERROR(INDEX('部品'!$B$13:$B$312,MATCH(B609,'部品'!$A$13:$A$312,0)),"未登録の部品番号"))</f>
      </c>
      <c r="D609" s="9"/>
      <c r="E609" s="9"/>
      <c r="F609" s="9"/>
      <c r="G609" s="9"/>
      <c r="H609" s="9"/>
    </row>
    <row r="610" spans="1:8" x14ac:dyDescent="0.25">
      <c r="A610" s="15"/>
      <c r="B610" s="9"/>
      <c r="C610" s="10">
        <f>IF(B610="","",IFERROR(INDEX('部品'!$B$13:$B$312,MATCH(B610,'部品'!$A$13:$A$312,0)),"未登録の部品番号"))</f>
      </c>
      <c r="D610" s="9"/>
      <c r="E610" s="9"/>
      <c r="F610" s="9"/>
      <c r="G610" s="9"/>
      <c r="H610" s="9"/>
    </row>
    <row r="611" spans="1:8" x14ac:dyDescent="0.25">
      <c r="A611" s="15"/>
      <c r="B611" s="9"/>
      <c r="C611" s="10">
        <f>IF(B611="","",IFERROR(INDEX('部品'!$B$13:$B$312,MATCH(B611,'部品'!$A$13:$A$312,0)),"未登録の部品番号"))</f>
      </c>
      <c r="D611" s="9"/>
      <c r="E611" s="9"/>
      <c r="F611" s="9"/>
      <c r="G611" s="9"/>
      <c r="H611" s="9"/>
    </row>
    <row r="612" spans="1:8" x14ac:dyDescent="0.25">
      <c r="A612" s="15"/>
      <c r="B612" s="9"/>
      <c r="C612" s="10">
        <f>IF(B612="","",IFERROR(INDEX('部品'!$B$13:$B$312,MATCH(B612,'部品'!$A$13:$A$312,0)),"未登録の部品番号"))</f>
      </c>
      <c r="D612" s="9"/>
      <c r="E612" s="9"/>
      <c r="F612" s="9"/>
      <c r="G612" s="9"/>
      <c r="H612" s="9"/>
    </row>
    <row r="613" spans="1:8" x14ac:dyDescent="0.25">
      <c r="A613" s="15"/>
      <c r="B613" s="9"/>
      <c r="C613" s="10">
        <f>IF(B613="","",IFERROR(INDEX('部品'!$B$13:$B$312,MATCH(B613,'部品'!$A$13:$A$312,0)),"未登録の部品番号"))</f>
      </c>
      <c r="D613" s="9"/>
      <c r="E613" s="9"/>
      <c r="F613" s="9"/>
      <c r="G613" s="9"/>
      <c r="H613" s="9"/>
    </row>
    <row r="614" spans="1:8" x14ac:dyDescent="0.25">
      <c r="A614" s="15"/>
      <c r="B614" s="9"/>
      <c r="C614" s="10">
        <f>IF(B614="","",IFERROR(INDEX('部品'!$B$13:$B$312,MATCH(B614,'部品'!$A$13:$A$312,0)),"未登録の部品番号"))</f>
      </c>
      <c r="D614" s="9"/>
      <c r="E614" s="9"/>
      <c r="F614" s="9"/>
      <c r="G614" s="9"/>
      <c r="H614" s="9"/>
    </row>
    <row r="615" spans="1:8" x14ac:dyDescent="0.25">
      <c r="A615" s="15"/>
      <c r="B615" s="9"/>
      <c r="C615" s="10">
        <f>IF(B615="","",IFERROR(INDEX('部品'!$B$13:$B$312,MATCH(B615,'部品'!$A$13:$A$312,0)),"未登録の部品番号"))</f>
      </c>
      <c r="D615" s="9"/>
      <c r="E615" s="9"/>
      <c r="F615" s="9"/>
      <c r="G615" s="9"/>
      <c r="H615" s="9"/>
    </row>
    <row r="616" spans="1:8" x14ac:dyDescent="0.25">
      <c r="A616" s="15"/>
      <c r="B616" s="9"/>
      <c r="C616" s="10">
        <f>IF(B616="","",IFERROR(INDEX('部品'!$B$13:$B$312,MATCH(B616,'部品'!$A$13:$A$312,0)),"未登録の部品番号"))</f>
      </c>
      <c r="D616" s="9"/>
      <c r="E616" s="9"/>
      <c r="F616" s="9"/>
      <c r="G616" s="9"/>
      <c r="H616" s="9"/>
    </row>
    <row r="617" spans="1:8" x14ac:dyDescent="0.25">
      <c r="A617" s="15"/>
      <c r="B617" s="9"/>
      <c r="C617" s="10">
        <f>IF(B617="","",IFERROR(INDEX('部品'!$B$13:$B$312,MATCH(B617,'部品'!$A$13:$A$312,0)),"未登録の部品番号"))</f>
      </c>
      <c r="D617" s="9"/>
      <c r="E617" s="9"/>
      <c r="F617" s="9"/>
      <c r="G617" s="9"/>
      <c r="H617" s="9"/>
    </row>
    <row r="618" spans="1:8" x14ac:dyDescent="0.25">
      <c r="A618" s="15"/>
      <c r="B618" s="9"/>
      <c r="C618" s="10">
        <f>IF(B618="","",IFERROR(INDEX('部品'!$B$13:$B$312,MATCH(B618,'部品'!$A$13:$A$312,0)),"未登録の部品番号"))</f>
      </c>
      <c r="D618" s="9"/>
      <c r="E618" s="9"/>
      <c r="F618" s="9"/>
      <c r="G618" s="9"/>
      <c r="H618" s="9"/>
    </row>
    <row r="619" spans="1:8" x14ac:dyDescent="0.25">
      <c r="A619" s="15"/>
      <c r="B619" s="9"/>
      <c r="C619" s="10">
        <f>IF(B619="","",IFERROR(INDEX('部品'!$B$13:$B$312,MATCH(B619,'部品'!$A$13:$A$312,0)),"未登録の部品番号"))</f>
      </c>
      <c r="D619" s="9"/>
      <c r="E619" s="9"/>
      <c r="F619" s="9"/>
      <c r="G619" s="9"/>
      <c r="H619" s="9"/>
    </row>
    <row r="620" spans="1:8" x14ac:dyDescent="0.25">
      <c r="A620" s="15"/>
      <c r="B620" s="9"/>
      <c r="C620" s="10">
        <f>IF(B620="","",IFERROR(INDEX('部品'!$B$13:$B$312,MATCH(B620,'部品'!$A$13:$A$312,0)),"未登録の部品番号"))</f>
      </c>
      <c r="D620" s="9"/>
      <c r="E620" s="9"/>
      <c r="F620" s="9"/>
      <c r="G620" s="9"/>
      <c r="H620" s="9"/>
    </row>
    <row r="621" spans="1:8" x14ac:dyDescent="0.25">
      <c r="A621" s="15"/>
      <c r="B621" s="9"/>
      <c r="C621" s="10">
        <f>IF(B621="","",IFERROR(INDEX('部品'!$B$13:$B$312,MATCH(B621,'部品'!$A$13:$A$312,0)),"未登録の部品番号"))</f>
      </c>
      <c r="D621" s="9"/>
      <c r="E621" s="9"/>
      <c r="F621" s="9"/>
      <c r="G621" s="9"/>
      <c r="H621" s="9"/>
    </row>
    <row r="622" spans="1:8" x14ac:dyDescent="0.25">
      <c r="A622" s="15"/>
      <c r="B622" s="9"/>
      <c r="C622" s="10">
        <f>IF(B622="","",IFERROR(INDEX('部品'!$B$13:$B$312,MATCH(B622,'部品'!$A$13:$A$312,0)),"未登録の部品番号"))</f>
      </c>
      <c r="D622" s="9"/>
      <c r="E622" s="9"/>
      <c r="F622" s="9"/>
      <c r="G622" s="9"/>
      <c r="H622" s="9"/>
    </row>
    <row r="623" spans="1:8" x14ac:dyDescent="0.25">
      <c r="A623" s="15"/>
      <c r="B623" s="9"/>
      <c r="C623" s="10">
        <f>IF(B623="","",IFERROR(INDEX('部品'!$B$13:$B$312,MATCH(B623,'部品'!$A$13:$A$312,0)),"未登録の部品番号"))</f>
      </c>
      <c r="D623" s="9"/>
      <c r="E623" s="9"/>
      <c r="F623" s="9"/>
      <c r="G623" s="9"/>
      <c r="H623" s="9"/>
    </row>
    <row r="624" spans="1:8" x14ac:dyDescent="0.25">
      <c r="A624" s="15"/>
      <c r="B624" s="9"/>
      <c r="C624" s="10">
        <f>IF(B624="","",IFERROR(INDEX('部品'!$B$13:$B$312,MATCH(B624,'部品'!$A$13:$A$312,0)),"未登録の部品番号"))</f>
      </c>
      <c r="D624" s="9"/>
      <c r="E624" s="9"/>
      <c r="F624" s="9"/>
      <c r="G624" s="9"/>
      <c r="H624" s="9"/>
    </row>
    <row r="625" spans="1:8" x14ac:dyDescent="0.25">
      <c r="A625" s="15"/>
      <c r="B625" s="9"/>
      <c r="C625" s="10">
        <f>IF(B625="","",IFERROR(INDEX('部品'!$B$13:$B$312,MATCH(B625,'部品'!$A$13:$A$312,0)),"未登録の部品番号"))</f>
      </c>
      <c r="D625" s="9"/>
      <c r="E625" s="9"/>
      <c r="F625" s="9"/>
      <c r="G625" s="9"/>
      <c r="H625" s="9"/>
    </row>
    <row r="626" spans="1:8" x14ac:dyDescent="0.25">
      <c r="A626" s="15"/>
      <c r="B626" s="9"/>
      <c r="C626" s="10">
        <f>IF(B626="","",IFERROR(INDEX('部品'!$B$13:$B$312,MATCH(B626,'部品'!$A$13:$A$312,0)),"未登録の部品番号"))</f>
      </c>
      <c r="D626" s="9"/>
      <c r="E626" s="9"/>
      <c r="F626" s="9"/>
      <c r="G626" s="9"/>
      <c r="H626" s="9"/>
    </row>
    <row r="627" spans="1:8" x14ac:dyDescent="0.25">
      <c r="A627" s="15"/>
      <c r="B627" s="9"/>
      <c r="C627" s="10">
        <f>IF(B627="","",IFERROR(INDEX('部品'!$B$13:$B$312,MATCH(B627,'部品'!$A$13:$A$312,0)),"未登録の部品番号"))</f>
      </c>
      <c r="D627" s="9"/>
      <c r="E627" s="9"/>
      <c r="F627" s="9"/>
      <c r="G627" s="9"/>
      <c r="H627" s="9"/>
    </row>
    <row r="628" spans="1:8" x14ac:dyDescent="0.25">
      <c r="A628" s="15"/>
      <c r="B628" s="9"/>
      <c r="C628" s="10">
        <f>IF(B628="","",IFERROR(INDEX('部品'!$B$13:$B$312,MATCH(B628,'部品'!$A$13:$A$312,0)),"未登録の部品番号"))</f>
      </c>
      <c r="D628" s="9"/>
      <c r="E628" s="9"/>
      <c r="F628" s="9"/>
      <c r="G628" s="9"/>
      <c r="H628" s="9"/>
    </row>
    <row r="629" spans="1:8" x14ac:dyDescent="0.25">
      <c r="A629" s="15"/>
      <c r="B629" s="9"/>
      <c r="C629" s="10">
        <f>IF(B629="","",IFERROR(INDEX('部品'!$B$13:$B$312,MATCH(B629,'部品'!$A$13:$A$312,0)),"未登録の部品番号"))</f>
      </c>
      <c r="D629" s="9"/>
      <c r="E629" s="9"/>
      <c r="F629" s="9"/>
      <c r="G629" s="9"/>
      <c r="H629" s="9"/>
    </row>
    <row r="630" spans="1:8" x14ac:dyDescent="0.25">
      <c r="A630" s="15"/>
      <c r="B630" s="9"/>
      <c r="C630" s="10">
        <f>IF(B630="","",IFERROR(INDEX('部品'!$B$13:$B$312,MATCH(B630,'部品'!$A$13:$A$312,0)),"未登録の部品番号"))</f>
      </c>
      <c r="D630" s="9"/>
      <c r="E630" s="9"/>
      <c r="F630" s="9"/>
      <c r="G630" s="9"/>
      <c r="H630" s="9"/>
    </row>
    <row r="631" spans="1:8" x14ac:dyDescent="0.25">
      <c r="A631" s="15"/>
      <c r="B631" s="9"/>
      <c r="C631" s="10">
        <f>IF(B631="","",IFERROR(INDEX('部品'!$B$13:$B$312,MATCH(B631,'部品'!$A$13:$A$312,0)),"未登録の部品番号"))</f>
      </c>
      <c r="D631" s="9"/>
      <c r="E631" s="9"/>
      <c r="F631" s="9"/>
      <c r="G631" s="9"/>
      <c r="H631" s="9"/>
    </row>
    <row r="632" spans="1:8" x14ac:dyDescent="0.25">
      <c r="A632" s="15"/>
      <c r="B632" s="9"/>
      <c r="C632" s="10">
        <f>IF(B632="","",IFERROR(INDEX('部品'!$B$13:$B$312,MATCH(B632,'部品'!$A$13:$A$312,0)),"未登録の部品番号"))</f>
      </c>
      <c r="D632" s="9"/>
      <c r="E632" s="9"/>
      <c r="F632" s="9"/>
      <c r="G632" s="9"/>
      <c r="H632" s="9"/>
    </row>
    <row r="633" spans="1:8" x14ac:dyDescent="0.25">
      <c r="A633" s="15"/>
      <c r="B633" s="9"/>
      <c r="C633" s="10">
        <f>IF(B633="","",IFERROR(INDEX('部品'!$B$13:$B$312,MATCH(B633,'部品'!$A$13:$A$312,0)),"未登録の部品番号"))</f>
      </c>
      <c r="D633" s="9"/>
      <c r="E633" s="9"/>
      <c r="F633" s="9"/>
      <c r="G633" s="9"/>
      <c r="H633" s="9"/>
    </row>
    <row r="634" spans="1:8" x14ac:dyDescent="0.25">
      <c r="A634" s="15"/>
      <c r="B634" s="9"/>
      <c r="C634" s="10">
        <f>IF(B634="","",IFERROR(INDEX('部品'!$B$13:$B$312,MATCH(B634,'部品'!$A$13:$A$312,0)),"未登録の部品番号"))</f>
      </c>
      <c r="D634" s="9"/>
      <c r="E634" s="9"/>
      <c r="F634" s="9"/>
      <c r="G634" s="9"/>
      <c r="H634" s="9"/>
    </row>
    <row r="635" spans="1:8" x14ac:dyDescent="0.25">
      <c r="A635" s="15"/>
      <c r="B635" s="9"/>
      <c r="C635" s="10">
        <f>IF(B635="","",IFERROR(INDEX('部品'!$B$13:$B$312,MATCH(B635,'部品'!$A$13:$A$312,0)),"未登録の部品番号"))</f>
      </c>
      <c r="D635" s="9"/>
      <c r="E635" s="9"/>
      <c r="F635" s="9"/>
      <c r="G635" s="9"/>
      <c r="H635" s="9"/>
    </row>
    <row r="636" spans="1:8" x14ac:dyDescent="0.25">
      <c r="A636" s="15"/>
      <c r="B636" s="9"/>
      <c r="C636" s="10">
        <f>IF(B636="","",IFERROR(INDEX('部品'!$B$13:$B$312,MATCH(B636,'部品'!$A$13:$A$312,0)),"未登録の部品番号"))</f>
      </c>
      <c r="D636" s="9"/>
      <c r="E636" s="9"/>
      <c r="F636" s="9"/>
      <c r="G636" s="9"/>
      <c r="H636" s="9"/>
    </row>
    <row r="637" spans="1:8" x14ac:dyDescent="0.25">
      <c r="A637" s="15"/>
      <c r="B637" s="9"/>
      <c r="C637" s="10">
        <f>IF(B637="","",IFERROR(INDEX('部品'!$B$13:$B$312,MATCH(B637,'部品'!$A$13:$A$312,0)),"未登録の部品番号"))</f>
      </c>
      <c r="D637" s="9"/>
      <c r="E637" s="9"/>
      <c r="F637" s="9"/>
      <c r="G637" s="9"/>
      <c r="H637" s="9"/>
    </row>
    <row r="638" spans="1:8" x14ac:dyDescent="0.25">
      <c r="A638" s="15"/>
      <c r="B638" s="9"/>
      <c r="C638" s="10">
        <f>IF(B638="","",IFERROR(INDEX('部品'!$B$13:$B$312,MATCH(B638,'部品'!$A$13:$A$312,0)),"未登録の部品番号"))</f>
      </c>
      <c r="D638" s="9"/>
      <c r="E638" s="9"/>
      <c r="F638" s="9"/>
      <c r="G638" s="9"/>
      <c r="H638" s="9"/>
    </row>
    <row r="639" spans="1:8" x14ac:dyDescent="0.25">
      <c r="A639" s="15"/>
      <c r="B639" s="9"/>
      <c r="C639" s="10">
        <f>IF(B639="","",IFERROR(INDEX('部品'!$B$13:$B$312,MATCH(B639,'部品'!$A$13:$A$312,0)),"未登録の部品番号"))</f>
      </c>
      <c r="D639" s="9"/>
      <c r="E639" s="9"/>
      <c r="F639" s="9"/>
      <c r="G639" s="9"/>
      <c r="H639" s="9"/>
    </row>
    <row r="640" spans="1:8" x14ac:dyDescent="0.25">
      <c r="A640" s="15"/>
      <c r="B640" s="9"/>
      <c r="C640" s="10">
        <f>IF(B640="","",IFERROR(INDEX('部品'!$B$13:$B$312,MATCH(B640,'部品'!$A$13:$A$312,0)),"未登録の部品番号"))</f>
      </c>
      <c r="D640" s="9"/>
      <c r="E640" s="9"/>
      <c r="F640" s="9"/>
      <c r="G640" s="9"/>
      <c r="H640" s="9"/>
    </row>
    <row r="641" spans="1:8" x14ac:dyDescent="0.25">
      <c r="A641" s="15"/>
      <c r="B641" s="9"/>
      <c r="C641" s="10">
        <f>IF(B641="","",IFERROR(INDEX('部品'!$B$13:$B$312,MATCH(B641,'部品'!$A$13:$A$312,0)),"未登録の部品番号"))</f>
      </c>
      <c r="D641" s="9"/>
      <c r="E641" s="9"/>
      <c r="F641" s="9"/>
      <c r="G641" s="9"/>
      <c r="H641" s="9"/>
    </row>
    <row r="642" spans="1:8" x14ac:dyDescent="0.25">
      <c r="A642" s="15"/>
      <c r="B642" s="9"/>
      <c r="C642" s="10">
        <f>IF(B642="","",IFERROR(INDEX('部品'!$B$13:$B$312,MATCH(B642,'部品'!$A$13:$A$312,0)),"未登録の部品番号"))</f>
      </c>
      <c r="D642" s="9"/>
      <c r="E642" s="9"/>
      <c r="F642" s="9"/>
      <c r="G642" s="9"/>
      <c r="H642" s="9"/>
    </row>
    <row r="643" spans="1:8" x14ac:dyDescent="0.25">
      <c r="A643" s="15"/>
      <c r="B643" s="9"/>
      <c r="C643" s="10">
        <f>IF(B643="","",IFERROR(INDEX('部品'!$B$13:$B$312,MATCH(B643,'部品'!$A$13:$A$312,0)),"未登録の部品番号"))</f>
      </c>
      <c r="D643" s="9"/>
      <c r="E643" s="9"/>
      <c r="F643" s="9"/>
      <c r="G643" s="9"/>
      <c r="H643" s="9"/>
    </row>
    <row r="644" spans="1:8" x14ac:dyDescent="0.25">
      <c r="A644" s="15"/>
      <c r="B644" s="9"/>
      <c r="C644" s="10">
        <f>IF(B644="","",IFERROR(INDEX('部品'!$B$13:$B$312,MATCH(B644,'部品'!$A$13:$A$312,0)),"未登録の部品番号"))</f>
      </c>
      <c r="D644" s="9"/>
      <c r="E644" s="9"/>
      <c r="F644" s="9"/>
      <c r="G644" s="9"/>
      <c r="H644" s="9"/>
    </row>
    <row r="645" spans="1:8" x14ac:dyDescent="0.25">
      <c r="A645" s="15"/>
      <c r="B645" s="9"/>
      <c r="C645" s="10">
        <f>IF(B645="","",IFERROR(INDEX('部品'!$B$13:$B$312,MATCH(B645,'部品'!$A$13:$A$312,0)),"未登録の部品番号"))</f>
      </c>
      <c r="D645" s="9"/>
      <c r="E645" s="9"/>
      <c r="F645" s="9"/>
      <c r="G645" s="9"/>
      <c r="H645" s="9"/>
    </row>
    <row r="646" spans="1:8" x14ac:dyDescent="0.25">
      <c r="A646" s="15"/>
      <c r="B646" s="9"/>
      <c r="C646" s="10">
        <f>IF(B646="","",IFERROR(INDEX('部品'!$B$13:$B$312,MATCH(B646,'部品'!$A$13:$A$312,0)),"未登録の部品番号"))</f>
      </c>
      <c r="D646" s="9"/>
      <c r="E646" s="9"/>
      <c r="F646" s="9"/>
      <c r="G646" s="9"/>
      <c r="H646" s="9"/>
    </row>
    <row r="647" spans="1:8" x14ac:dyDescent="0.25">
      <c r="A647" s="15"/>
      <c r="B647" s="9"/>
      <c r="C647" s="10">
        <f>IF(B647="","",IFERROR(INDEX('部品'!$B$13:$B$312,MATCH(B647,'部品'!$A$13:$A$312,0)),"未登録の部品番号"))</f>
      </c>
      <c r="D647" s="9"/>
      <c r="E647" s="9"/>
      <c r="F647" s="9"/>
      <c r="G647" s="9"/>
      <c r="H647" s="9"/>
    </row>
    <row r="648" spans="1:8" x14ac:dyDescent="0.25">
      <c r="A648" s="15"/>
      <c r="B648" s="9"/>
      <c r="C648" s="10">
        <f>IF(B648="","",IFERROR(INDEX('部品'!$B$13:$B$312,MATCH(B648,'部品'!$A$13:$A$312,0)),"未登録の部品番号"))</f>
      </c>
      <c r="D648" s="9"/>
      <c r="E648" s="9"/>
      <c r="F648" s="9"/>
      <c r="G648" s="9"/>
      <c r="H648" s="9"/>
    </row>
    <row r="649" spans="1:8" x14ac:dyDescent="0.25">
      <c r="A649" s="15"/>
      <c r="B649" s="9"/>
      <c r="C649" s="10">
        <f>IF(B649="","",IFERROR(INDEX('部品'!$B$13:$B$312,MATCH(B649,'部品'!$A$13:$A$312,0)),"未登録の部品番号"))</f>
      </c>
      <c r="D649" s="9"/>
      <c r="E649" s="9"/>
      <c r="F649" s="9"/>
      <c r="G649" s="9"/>
      <c r="H649" s="9"/>
    </row>
    <row r="650" spans="1:8" x14ac:dyDescent="0.25">
      <c r="A650" s="15"/>
      <c r="B650" s="9"/>
      <c r="C650" s="10">
        <f>IF(B650="","",IFERROR(INDEX('部品'!$B$13:$B$312,MATCH(B650,'部品'!$A$13:$A$312,0)),"未登録の部品番号"))</f>
      </c>
      <c r="D650" s="9"/>
      <c r="E650" s="9"/>
      <c r="F650" s="9"/>
      <c r="G650" s="9"/>
      <c r="H650" s="9"/>
    </row>
    <row r="651" spans="1:8" x14ac:dyDescent="0.25">
      <c r="A651" s="15"/>
      <c r="B651" s="9"/>
      <c r="C651" s="10">
        <f>IF(B651="","",IFERROR(INDEX('部品'!$B$13:$B$312,MATCH(B651,'部品'!$A$13:$A$312,0)),"未登録の部品番号"))</f>
      </c>
      <c r="D651" s="9"/>
      <c r="E651" s="9"/>
      <c r="F651" s="9"/>
      <c r="G651" s="9"/>
      <c r="H651" s="9"/>
    </row>
    <row r="652" spans="1:8" x14ac:dyDescent="0.25">
      <c r="A652" s="15"/>
      <c r="B652" s="9"/>
      <c r="C652" s="10">
        <f>IF(B652="","",IFERROR(INDEX('部品'!$B$13:$B$312,MATCH(B652,'部品'!$A$13:$A$312,0)),"未登録の部品番号"))</f>
      </c>
      <c r="D652" s="9"/>
      <c r="E652" s="9"/>
      <c r="F652" s="9"/>
      <c r="G652" s="9"/>
      <c r="H652" s="9"/>
    </row>
    <row r="653" spans="1:8" x14ac:dyDescent="0.25">
      <c r="A653" s="15"/>
      <c r="B653" s="9"/>
      <c r="C653" s="10">
        <f>IF(B653="","",IFERROR(INDEX('部品'!$B$13:$B$312,MATCH(B653,'部品'!$A$13:$A$312,0)),"未登録の部品番号"))</f>
      </c>
      <c r="D653" s="9"/>
      <c r="E653" s="9"/>
      <c r="F653" s="9"/>
      <c r="G653" s="9"/>
      <c r="H653" s="9"/>
    </row>
    <row r="654" spans="1:8" x14ac:dyDescent="0.25">
      <c r="A654" s="15"/>
      <c r="B654" s="9"/>
      <c r="C654" s="10">
        <f>IF(B654="","",IFERROR(INDEX('部品'!$B$13:$B$312,MATCH(B654,'部品'!$A$13:$A$312,0)),"未登録の部品番号"))</f>
      </c>
      <c r="D654" s="9"/>
      <c r="E654" s="9"/>
      <c r="F654" s="9"/>
      <c r="G654" s="9"/>
      <c r="H654" s="9"/>
    </row>
    <row r="655" spans="1:8" x14ac:dyDescent="0.25">
      <c r="A655" s="15"/>
      <c r="B655" s="9"/>
      <c r="C655" s="10">
        <f>IF(B655="","",IFERROR(INDEX('部品'!$B$13:$B$312,MATCH(B655,'部品'!$A$13:$A$312,0)),"未登録の部品番号"))</f>
      </c>
      <c r="D655" s="9"/>
      <c r="E655" s="9"/>
      <c r="F655" s="9"/>
      <c r="G655" s="9"/>
      <c r="H655" s="9"/>
    </row>
    <row r="656" spans="1:8" x14ac:dyDescent="0.25">
      <c r="A656" s="15"/>
      <c r="B656" s="9"/>
      <c r="C656" s="10">
        <f>IF(B656="","",IFERROR(INDEX('部品'!$B$13:$B$312,MATCH(B656,'部品'!$A$13:$A$312,0)),"未登録の部品番号"))</f>
      </c>
      <c r="D656" s="9"/>
      <c r="E656" s="9"/>
      <c r="F656" s="9"/>
      <c r="G656" s="9"/>
      <c r="H656" s="9"/>
    </row>
    <row r="657" spans="1:8" x14ac:dyDescent="0.25">
      <c r="A657" s="15"/>
      <c r="B657" s="9"/>
      <c r="C657" s="10">
        <f>IF(B657="","",IFERROR(INDEX('部品'!$B$13:$B$312,MATCH(B657,'部品'!$A$13:$A$312,0)),"未登録の部品番号"))</f>
      </c>
      <c r="D657" s="9"/>
      <c r="E657" s="9"/>
      <c r="F657" s="9"/>
      <c r="G657" s="9"/>
      <c r="H657" s="9"/>
    </row>
    <row r="658" spans="1:8" x14ac:dyDescent="0.25">
      <c r="A658" s="15"/>
      <c r="B658" s="9"/>
      <c r="C658" s="10">
        <f>IF(B658="","",IFERROR(INDEX('部品'!$B$13:$B$312,MATCH(B658,'部品'!$A$13:$A$312,0)),"未登録の部品番号"))</f>
      </c>
      <c r="D658" s="9"/>
      <c r="E658" s="9"/>
      <c r="F658" s="9"/>
      <c r="G658" s="9"/>
      <c r="H658" s="9"/>
    </row>
    <row r="659" spans="1:8" x14ac:dyDescent="0.25">
      <c r="A659" s="15"/>
      <c r="B659" s="9"/>
      <c r="C659" s="10">
        <f>IF(B659="","",IFERROR(INDEX('部品'!$B$13:$B$312,MATCH(B659,'部品'!$A$13:$A$312,0)),"未登録の部品番号"))</f>
      </c>
      <c r="D659" s="9"/>
      <c r="E659" s="9"/>
      <c r="F659" s="9"/>
      <c r="G659" s="9"/>
      <c r="H659" s="9"/>
    </row>
    <row r="660" spans="1:8" x14ac:dyDescent="0.25">
      <c r="A660" s="15"/>
      <c r="B660" s="9"/>
      <c r="C660" s="10">
        <f>IF(B660="","",IFERROR(INDEX('部品'!$B$13:$B$312,MATCH(B660,'部品'!$A$13:$A$312,0)),"未登録の部品番号"))</f>
      </c>
      <c r="D660" s="9"/>
      <c r="E660" s="9"/>
      <c r="F660" s="9"/>
      <c r="G660" s="9"/>
      <c r="H660" s="9"/>
    </row>
    <row r="661" spans="1:8" x14ac:dyDescent="0.25">
      <c r="A661" s="15"/>
      <c r="B661" s="9"/>
      <c r="C661" s="10">
        <f>IF(B661="","",IFERROR(INDEX('部品'!$B$13:$B$312,MATCH(B661,'部品'!$A$13:$A$312,0)),"未登録の部品番号"))</f>
      </c>
      <c r="D661" s="9"/>
      <c r="E661" s="9"/>
      <c r="F661" s="9"/>
      <c r="G661" s="9"/>
      <c r="H661" s="9"/>
    </row>
    <row r="662" spans="1:8" x14ac:dyDescent="0.25">
      <c r="A662" s="15"/>
      <c r="B662" s="9"/>
      <c r="C662" s="10">
        <f>IF(B662="","",IFERROR(INDEX('部品'!$B$13:$B$312,MATCH(B662,'部品'!$A$13:$A$312,0)),"未登録の部品番号"))</f>
      </c>
      <c r="D662" s="9"/>
      <c r="E662" s="9"/>
      <c r="F662" s="9"/>
      <c r="G662" s="9"/>
      <c r="H662" s="9"/>
    </row>
    <row r="663" spans="1:8" x14ac:dyDescent="0.25">
      <c r="A663" s="15"/>
      <c r="B663" s="9"/>
      <c r="C663" s="10">
        <f>IF(B663="","",IFERROR(INDEX('部品'!$B$13:$B$312,MATCH(B663,'部品'!$A$13:$A$312,0)),"未登録の部品番号"))</f>
      </c>
      <c r="D663" s="9"/>
      <c r="E663" s="9"/>
      <c r="F663" s="9"/>
      <c r="G663" s="9"/>
      <c r="H663" s="9"/>
    </row>
    <row r="664" spans="1:8" x14ac:dyDescent="0.25">
      <c r="A664" s="15"/>
      <c r="B664" s="9"/>
      <c r="C664" s="10">
        <f>IF(B664="","",IFERROR(INDEX('部品'!$B$13:$B$312,MATCH(B664,'部品'!$A$13:$A$312,0)),"未登録の部品番号"))</f>
      </c>
      <c r="D664" s="9"/>
      <c r="E664" s="9"/>
      <c r="F664" s="9"/>
      <c r="G664" s="9"/>
      <c r="H664" s="9"/>
    </row>
    <row r="665" spans="1:8" x14ac:dyDescent="0.25">
      <c r="A665" s="15"/>
      <c r="B665" s="9"/>
      <c r="C665" s="10">
        <f>IF(B665="","",IFERROR(INDEX('部品'!$B$13:$B$312,MATCH(B665,'部品'!$A$13:$A$312,0)),"未登録の部品番号"))</f>
      </c>
      <c r="D665" s="9"/>
      <c r="E665" s="9"/>
      <c r="F665" s="9"/>
      <c r="G665" s="9"/>
      <c r="H665" s="9"/>
    </row>
    <row r="666" spans="1:8" x14ac:dyDescent="0.25">
      <c r="A666" s="15"/>
      <c r="B666" s="9"/>
      <c r="C666" s="10">
        <f>IF(B666="","",IFERROR(INDEX('部品'!$B$13:$B$312,MATCH(B666,'部品'!$A$13:$A$312,0)),"未登録の部品番号"))</f>
      </c>
      <c r="D666" s="9"/>
      <c r="E666" s="9"/>
      <c r="F666" s="9"/>
      <c r="G666" s="9"/>
      <c r="H666" s="9"/>
    </row>
    <row r="667" spans="1:8" x14ac:dyDescent="0.25">
      <c r="A667" s="15"/>
      <c r="B667" s="9"/>
      <c r="C667" s="10">
        <f>IF(B667="","",IFERROR(INDEX('部品'!$B$13:$B$312,MATCH(B667,'部品'!$A$13:$A$312,0)),"未登録の部品番号"))</f>
      </c>
      <c r="D667" s="9"/>
      <c r="E667" s="9"/>
      <c r="F667" s="9"/>
      <c r="G667" s="9"/>
      <c r="H667" s="9"/>
    </row>
    <row r="668" spans="1:8" x14ac:dyDescent="0.25">
      <c r="A668" s="15"/>
      <c r="B668" s="9"/>
      <c r="C668" s="10">
        <f>IF(B668="","",IFERROR(INDEX('部品'!$B$13:$B$312,MATCH(B668,'部品'!$A$13:$A$312,0)),"未登録の部品番号"))</f>
      </c>
      <c r="D668" s="9"/>
      <c r="E668" s="9"/>
      <c r="F668" s="9"/>
      <c r="G668" s="9"/>
      <c r="H668" s="9"/>
    </row>
    <row r="669" spans="1:8" x14ac:dyDescent="0.25">
      <c r="A669" s="15"/>
      <c r="B669" s="9"/>
      <c r="C669" s="10">
        <f>IF(B669="","",IFERROR(INDEX('部品'!$B$13:$B$312,MATCH(B669,'部品'!$A$13:$A$312,0)),"未登録の部品番号"))</f>
      </c>
      <c r="D669" s="9"/>
      <c r="E669" s="9"/>
      <c r="F669" s="9"/>
      <c r="G669" s="9"/>
      <c r="H669" s="9"/>
    </row>
    <row r="670" spans="1:8" x14ac:dyDescent="0.25">
      <c r="A670" s="15"/>
      <c r="B670" s="9"/>
      <c r="C670" s="10">
        <f>IF(B670="","",IFERROR(INDEX('部品'!$B$13:$B$312,MATCH(B670,'部品'!$A$13:$A$312,0)),"未登録の部品番号"))</f>
      </c>
      <c r="D670" s="9"/>
      <c r="E670" s="9"/>
      <c r="F670" s="9"/>
      <c r="G670" s="9"/>
      <c r="H670" s="9"/>
    </row>
    <row r="671" spans="1:8" x14ac:dyDescent="0.25">
      <c r="A671" s="15"/>
      <c r="B671" s="9"/>
      <c r="C671" s="10">
        <f>IF(B671="","",IFERROR(INDEX('部品'!$B$13:$B$312,MATCH(B671,'部品'!$A$13:$A$312,0)),"未登録の部品番号"))</f>
      </c>
      <c r="D671" s="9"/>
      <c r="E671" s="9"/>
      <c r="F671" s="9"/>
      <c r="G671" s="9"/>
      <c r="H671" s="9"/>
    </row>
    <row r="672" spans="1:8" x14ac:dyDescent="0.25">
      <c r="A672" s="15"/>
      <c r="B672" s="9"/>
      <c r="C672" s="10">
        <f>IF(B672="","",IFERROR(INDEX('部品'!$B$13:$B$312,MATCH(B672,'部品'!$A$13:$A$312,0)),"未登録の部品番号"))</f>
      </c>
      <c r="D672" s="9"/>
      <c r="E672" s="9"/>
      <c r="F672" s="9"/>
      <c r="G672" s="9"/>
      <c r="H672" s="9"/>
    </row>
    <row r="673" spans="1:8" x14ac:dyDescent="0.25">
      <c r="A673" s="15"/>
      <c r="B673" s="9"/>
      <c r="C673" s="10">
        <f>IF(B673="","",IFERROR(INDEX('部品'!$B$13:$B$312,MATCH(B673,'部品'!$A$13:$A$312,0)),"未登録の部品番号"))</f>
      </c>
      <c r="D673" s="9"/>
      <c r="E673" s="9"/>
      <c r="F673" s="9"/>
      <c r="G673" s="9"/>
      <c r="H673" s="9"/>
    </row>
    <row r="674" spans="1:8" x14ac:dyDescent="0.25">
      <c r="A674" s="15"/>
      <c r="B674" s="9"/>
      <c r="C674" s="10">
        <f>IF(B674="","",IFERROR(INDEX('部品'!$B$13:$B$312,MATCH(B674,'部品'!$A$13:$A$312,0)),"未登録の部品番号"))</f>
      </c>
      <c r="D674" s="9"/>
      <c r="E674" s="9"/>
      <c r="F674" s="9"/>
      <c r="G674" s="9"/>
      <c r="H674" s="9"/>
    </row>
    <row r="675" spans="1:8" x14ac:dyDescent="0.25">
      <c r="A675" s="15"/>
      <c r="B675" s="9"/>
      <c r="C675" s="10">
        <f>IF(B675="","",IFERROR(INDEX('部品'!$B$13:$B$312,MATCH(B675,'部品'!$A$13:$A$312,0)),"未登録の部品番号"))</f>
      </c>
      <c r="D675" s="9"/>
      <c r="E675" s="9"/>
      <c r="F675" s="9"/>
      <c r="G675" s="9"/>
      <c r="H675" s="9"/>
    </row>
    <row r="676" spans="1:8" x14ac:dyDescent="0.25">
      <c r="A676" s="15"/>
      <c r="B676" s="9"/>
      <c r="C676" s="10">
        <f>IF(B676="","",IFERROR(INDEX('部品'!$B$13:$B$312,MATCH(B676,'部品'!$A$13:$A$312,0)),"未登録の部品番号"))</f>
      </c>
      <c r="D676" s="9"/>
      <c r="E676" s="9"/>
      <c r="F676" s="9"/>
      <c r="G676" s="9"/>
      <c r="H676" s="9"/>
    </row>
    <row r="677" spans="1:8" x14ac:dyDescent="0.25">
      <c r="A677" s="15"/>
      <c r="B677" s="9"/>
      <c r="C677" s="10">
        <f>IF(B677="","",IFERROR(INDEX('部品'!$B$13:$B$312,MATCH(B677,'部品'!$A$13:$A$312,0)),"未登録の部品番号"))</f>
      </c>
      <c r="D677" s="9"/>
      <c r="E677" s="9"/>
      <c r="F677" s="9"/>
      <c r="G677" s="9"/>
      <c r="H677" s="9"/>
    </row>
    <row r="678" spans="1:8" x14ac:dyDescent="0.25">
      <c r="A678" s="15"/>
      <c r="B678" s="9"/>
      <c r="C678" s="10">
        <f>IF(B678="","",IFERROR(INDEX('部品'!$B$13:$B$312,MATCH(B678,'部品'!$A$13:$A$312,0)),"未登録の部品番号"))</f>
      </c>
      <c r="D678" s="9"/>
      <c r="E678" s="9"/>
      <c r="F678" s="9"/>
      <c r="G678" s="9"/>
      <c r="H678" s="9"/>
    </row>
    <row r="679" spans="1:8" x14ac:dyDescent="0.25">
      <c r="A679" s="15"/>
      <c r="B679" s="9"/>
      <c r="C679" s="10">
        <f>IF(B679="","",IFERROR(INDEX('部品'!$B$13:$B$312,MATCH(B679,'部品'!$A$13:$A$312,0)),"未登録の部品番号"))</f>
      </c>
      <c r="D679" s="9"/>
      <c r="E679" s="9"/>
      <c r="F679" s="9"/>
      <c r="G679" s="9"/>
      <c r="H679" s="9"/>
    </row>
    <row r="680" spans="1:8" x14ac:dyDescent="0.25">
      <c r="A680" s="15"/>
      <c r="B680" s="9"/>
      <c r="C680" s="10">
        <f>IF(B680="","",IFERROR(INDEX('部品'!$B$13:$B$312,MATCH(B680,'部品'!$A$13:$A$312,0)),"未登録の部品番号"))</f>
      </c>
      <c r="D680" s="9"/>
      <c r="E680" s="9"/>
      <c r="F680" s="9"/>
      <c r="G680" s="9"/>
      <c r="H680" s="9"/>
    </row>
    <row r="681" spans="1:8" x14ac:dyDescent="0.25">
      <c r="A681" s="15"/>
      <c r="B681" s="9"/>
      <c r="C681" s="10">
        <f>IF(B681="","",IFERROR(INDEX('部品'!$B$13:$B$312,MATCH(B681,'部品'!$A$13:$A$312,0)),"未登録の部品番号"))</f>
      </c>
      <c r="D681" s="9"/>
      <c r="E681" s="9"/>
      <c r="F681" s="9"/>
      <c r="G681" s="9"/>
      <c r="H681" s="9"/>
    </row>
    <row r="682" spans="1:8" x14ac:dyDescent="0.25">
      <c r="A682" s="15"/>
      <c r="B682" s="9"/>
      <c r="C682" s="10">
        <f>IF(B682="","",IFERROR(INDEX('部品'!$B$13:$B$312,MATCH(B682,'部品'!$A$13:$A$312,0)),"未登録の部品番号"))</f>
      </c>
      <c r="D682" s="9"/>
      <c r="E682" s="9"/>
      <c r="F682" s="9"/>
      <c r="G682" s="9"/>
      <c r="H682" s="9"/>
    </row>
    <row r="683" spans="1:8" x14ac:dyDescent="0.25">
      <c r="A683" s="15"/>
      <c r="B683" s="9"/>
      <c r="C683" s="10">
        <f>IF(B683="","",IFERROR(INDEX('部品'!$B$13:$B$312,MATCH(B683,'部品'!$A$13:$A$312,0)),"未登録の部品番号"))</f>
      </c>
      <c r="D683" s="9"/>
      <c r="E683" s="9"/>
      <c r="F683" s="9"/>
      <c r="G683" s="9"/>
      <c r="H683" s="9"/>
    </row>
    <row r="684" spans="1:8" x14ac:dyDescent="0.25">
      <c r="A684" s="15"/>
      <c r="B684" s="9"/>
      <c r="C684" s="10">
        <f>IF(B684="","",IFERROR(INDEX('部品'!$B$13:$B$312,MATCH(B684,'部品'!$A$13:$A$312,0)),"未登録の部品番号"))</f>
      </c>
      <c r="D684" s="9"/>
      <c r="E684" s="9"/>
      <c r="F684" s="9"/>
      <c r="G684" s="9"/>
      <c r="H684" s="9"/>
    </row>
    <row r="685" spans="1:8" x14ac:dyDescent="0.25">
      <c r="A685" s="15"/>
      <c r="B685" s="9"/>
      <c r="C685" s="10">
        <f>IF(B685="","",IFERROR(INDEX('部品'!$B$13:$B$312,MATCH(B685,'部品'!$A$13:$A$312,0)),"未登録の部品番号"))</f>
      </c>
      <c r="D685" s="9"/>
      <c r="E685" s="9"/>
      <c r="F685" s="9"/>
      <c r="G685" s="9"/>
      <c r="H685" s="9"/>
    </row>
    <row r="686" spans="1:8" x14ac:dyDescent="0.25">
      <c r="A686" s="15"/>
      <c r="B686" s="9"/>
      <c r="C686" s="10">
        <f>IF(B686="","",IFERROR(INDEX('部品'!$B$13:$B$312,MATCH(B686,'部品'!$A$13:$A$312,0)),"未登録の部品番号"))</f>
      </c>
      <c r="D686" s="9"/>
      <c r="E686" s="9"/>
      <c r="F686" s="9"/>
      <c r="G686" s="9"/>
      <c r="H686" s="9"/>
    </row>
    <row r="687" spans="1:8" x14ac:dyDescent="0.25">
      <c r="A687" s="15"/>
      <c r="B687" s="9"/>
      <c r="C687" s="10">
        <f>IF(B687="","",IFERROR(INDEX('部品'!$B$13:$B$312,MATCH(B687,'部品'!$A$13:$A$312,0)),"未登録の部品番号"))</f>
      </c>
      <c r="D687" s="9"/>
      <c r="E687" s="9"/>
      <c r="F687" s="9"/>
      <c r="G687" s="9"/>
      <c r="H687" s="9"/>
    </row>
    <row r="688" spans="1:8" x14ac:dyDescent="0.25">
      <c r="A688" s="15"/>
      <c r="B688" s="9"/>
      <c r="C688" s="10">
        <f>IF(B688="","",IFERROR(INDEX('部品'!$B$13:$B$312,MATCH(B688,'部品'!$A$13:$A$312,0)),"未登録の部品番号"))</f>
      </c>
      <c r="D688" s="9"/>
      <c r="E688" s="9"/>
      <c r="F688" s="9"/>
      <c r="G688" s="9"/>
      <c r="H688" s="9"/>
    </row>
    <row r="689" spans="1:8" x14ac:dyDescent="0.25">
      <c r="A689" s="15"/>
      <c r="B689" s="9"/>
      <c r="C689" s="10">
        <f>IF(B689="","",IFERROR(INDEX('部品'!$B$13:$B$312,MATCH(B689,'部品'!$A$13:$A$312,0)),"未登録の部品番号"))</f>
      </c>
      <c r="D689" s="9"/>
      <c r="E689" s="9"/>
      <c r="F689" s="9"/>
      <c r="G689" s="9"/>
      <c r="H689" s="9"/>
    </row>
    <row r="690" spans="1:8" x14ac:dyDescent="0.25">
      <c r="A690" s="15"/>
      <c r="B690" s="9"/>
      <c r="C690" s="10">
        <f>IF(B690="","",IFERROR(INDEX('部品'!$B$13:$B$312,MATCH(B690,'部品'!$A$13:$A$312,0)),"未登録の部品番号"))</f>
      </c>
      <c r="D690" s="9"/>
      <c r="E690" s="9"/>
      <c r="F690" s="9"/>
      <c r="G690" s="9"/>
      <c r="H690" s="9"/>
    </row>
    <row r="691" spans="1:8" x14ac:dyDescent="0.25">
      <c r="A691" s="15"/>
      <c r="B691" s="9"/>
      <c r="C691" s="10">
        <f>IF(B691="","",IFERROR(INDEX('部品'!$B$13:$B$312,MATCH(B691,'部品'!$A$13:$A$312,0)),"未登録の部品番号"))</f>
      </c>
      <c r="D691" s="9"/>
      <c r="E691" s="9"/>
      <c r="F691" s="9"/>
      <c r="G691" s="9"/>
      <c r="H691" s="9"/>
    </row>
    <row r="692" spans="1:8" x14ac:dyDescent="0.25">
      <c r="A692" s="15"/>
      <c r="B692" s="9"/>
      <c r="C692" s="10">
        <f>IF(B692="","",IFERROR(INDEX('部品'!$B$13:$B$312,MATCH(B692,'部品'!$A$13:$A$312,0)),"未登録の部品番号"))</f>
      </c>
      <c r="D692" s="9"/>
      <c r="E692" s="9"/>
      <c r="F692" s="9"/>
      <c r="G692" s="9"/>
      <c r="H692" s="9"/>
    </row>
    <row r="693" spans="1:8" x14ac:dyDescent="0.25">
      <c r="A693" s="15"/>
      <c r="B693" s="9"/>
      <c r="C693" s="10">
        <f>IF(B693="","",IFERROR(INDEX('部品'!$B$13:$B$312,MATCH(B693,'部品'!$A$13:$A$312,0)),"未登録の部品番号"))</f>
      </c>
      <c r="D693" s="9"/>
      <c r="E693" s="9"/>
      <c r="F693" s="9"/>
      <c r="G693" s="9"/>
      <c r="H693" s="9"/>
    </row>
    <row r="694" spans="1:8" x14ac:dyDescent="0.25">
      <c r="A694" s="15"/>
      <c r="B694" s="9"/>
      <c r="C694" s="10">
        <f>IF(B694="","",IFERROR(INDEX('部品'!$B$13:$B$312,MATCH(B694,'部品'!$A$13:$A$312,0)),"未登録の部品番号"))</f>
      </c>
      <c r="D694" s="9"/>
      <c r="E694" s="9"/>
      <c r="F694" s="9"/>
      <c r="G694" s="9"/>
      <c r="H694" s="9"/>
    </row>
    <row r="695" spans="1:8" x14ac:dyDescent="0.25">
      <c r="A695" s="15"/>
      <c r="B695" s="9"/>
      <c r="C695" s="10">
        <f>IF(B695="","",IFERROR(INDEX('部品'!$B$13:$B$312,MATCH(B695,'部品'!$A$13:$A$312,0)),"未登録の部品番号"))</f>
      </c>
      <c r="D695" s="9"/>
      <c r="E695" s="9"/>
      <c r="F695" s="9"/>
      <c r="G695" s="9"/>
      <c r="H695" s="9"/>
    </row>
    <row r="696" spans="1:8" x14ac:dyDescent="0.25">
      <c r="A696" s="15"/>
      <c r="B696" s="9"/>
      <c r="C696" s="10">
        <f>IF(B696="","",IFERROR(INDEX('部品'!$B$13:$B$312,MATCH(B696,'部品'!$A$13:$A$312,0)),"未登録の部品番号"))</f>
      </c>
      <c r="D696" s="9"/>
      <c r="E696" s="9"/>
      <c r="F696" s="9"/>
      <c r="G696" s="9"/>
      <c r="H696" s="9"/>
    </row>
    <row r="697" spans="1:8" x14ac:dyDescent="0.25">
      <c r="A697" s="15"/>
      <c r="B697" s="9"/>
      <c r="C697" s="10">
        <f>IF(B697="","",IFERROR(INDEX('部品'!$B$13:$B$312,MATCH(B697,'部品'!$A$13:$A$312,0)),"未登録の部品番号"))</f>
      </c>
      <c r="D697" s="9"/>
      <c r="E697" s="9"/>
      <c r="F697" s="9"/>
      <c r="G697" s="9"/>
      <c r="H697" s="9"/>
    </row>
    <row r="698" spans="1:8" x14ac:dyDescent="0.25">
      <c r="A698" s="15"/>
      <c r="B698" s="9"/>
      <c r="C698" s="10">
        <f>IF(B698="","",IFERROR(INDEX('部品'!$B$13:$B$312,MATCH(B698,'部品'!$A$13:$A$312,0)),"未登録の部品番号"))</f>
      </c>
      <c r="D698" s="9"/>
      <c r="E698" s="9"/>
      <c r="F698" s="9"/>
      <c r="G698" s="9"/>
      <c r="H698" s="9"/>
    </row>
    <row r="699" spans="1:8" x14ac:dyDescent="0.25">
      <c r="A699" s="15"/>
      <c r="B699" s="9"/>
      <c r="C699" s="10">
        <f>IF(B699="","",IFERROR(INDEX('部品'!$B$13:$B$312,MATCH(B699,'部品'!$A$13:$A$312,0)),"未登録の部品番号"))</f>
      </c>
      <c r="D699" s="9"/>
      <c r="E699" s="9"/>
      <c r="F699" s="9"/>
      <c r="G699" s="9"/>
      <c r="H699" s="9"/>
    </row>
    <row r="700" spans="1:8" x14ac:dyDescent="0.25">
      <c r="A700" s="15"/>
      <c r="B700" s="9"/>
      <c r="C700" s="10">
        <f>IF(B700="","",IFERROR(INDEX('部品'!$B$13:$B$312,MATCH(B700,'部品'!$A$13:$A$312,0)),"未登録の部品番号"))</f>
      </c>
      <c r="D700" s="9"/>
      <c r="E700" s="9"/>
      <c r="F700" s="9"/>
      <c r="G700" s="9"/>
      <c r="H700" s="9"/>
    </row>
    <row r="701" spans="1:8" x14ac:dyDescent="0.25">
      <c r="A701" s="15"/>
      <c r="B701" s="9"/>
      <c r="C701" s="10">
        <f>IF(B701="","",IFERROR(INDEX('部品'!$B$13:$B$312,MATCH(B701,'部品'!$A$13:$A$312,0)),"未登録の部品番号"))</f>
      </c>
      <c r="D701" s="9"/>
      <c r="E701" s="9"/>
      <c r="F701" s="9"/>
      <c r="G701" s="9"/>
      <c r="H701" s="9"/>
    </row>
    <row r="702" spans="1:8" x14ac:dyDescent="0.25">
      <c r="A702" s="15"/>
      <c r="B702" s="9"/>
      <c r="C702" s="10">
        <f>IF(B702="","",IFERROR(INDEX('部品'!$B$13:$B$312,MATCH(B702,'部品'!$A$13:$A$312,0)),"未登録の部品番号"))</f>
      </c>
      <c r="D702" s="9"/>
      <c r="E702" s="9"/>
      <c r="F702" s="9"/>
      <c r="G702" s="9"/>
      <c r="H702" s="9"/>
    </row>
    <row r="703" spans="1:8" x14ac:dyDescent="0.25">
      <c r="A703" s="15"/>
      <c r="B703" s="9"/>
      <c r="C703" s="10">
        <f>IF(B703="","",IFERROR(INDEX('部品'!$B$13:$B$312,MATCH(B703,'部品'!$A$13:$A$312,0)),"未登録の部品番号"))</f>
      </c>
      <c r="D703" s="9"/>
      <c r="E703" s="9"/>
      <c r="F703" s="9"/>
      <c r="G703" s="9"/>
      <c r="H703" s="9"/>
    </row>
    <row r="704" spans="1:8" x14ac:dyDescent="0.25">
      <c r="A704" s="15"/>
      <c r="B704" s="9"/>
      <c r="C704" s="10">
        <f>IF(B704="","",IFERROR(INDEX('部品'!$B$13:$B$312,MATCH(B704,'部品'!$A$13:$A$312,0)),"未登録の部品番号"))</f>
      </c>
      <c r="D704" s="9"/>
      <c r="E704" s="9"/>
      <c r="F704" s="9"/>
      <c r="G704" s="9"/>
      <c r="H704" s="9"/>
    </row>
    <row r="705" spans="1:8" x14ac:dyDescent="0.25">
      <c r="A705" s="15"/>
      <c r="B705" s="9"/>
      <c r="C705" s="10">
        <f>IF(B705="","",IFERROR(INDEX('部品'!$B$13:$B$312,MATCH(B705,'部品'!$A$13:$A$312,0)),"未登録の部品番号"))</f>
      </c>
      <c r="D705" s="9"/>
      <c r="E705" s="9"/>
      <c r="F705" s="9"/>
      <c r="G705" s="9"/>
      <c r="H705" s="9"/>
    </row>
    <row r="706" spans="1:8" x14ac:dyDescent="0.25">
      <c r="A706" s="15"/>
      <c r="B706" s="9"/>
      <c r="C706" s="10">
        <f>IF(B706="","",IFERROR(INDEX('部品'!$B$13:$B$312,MATCH(B706,'部品'!$A$13:$A$312,0)),"未登録の部品番号"))</f>
      </c>
      <c r="D706" s="9"/>
      <c r="E706" s="9"/>
      <c r="F706" s="9"/>
      <c r="G706" s="9"/>
      <c r="H706" s="9"/>
    </row>
    <row r="707" spans="1:8" x14ac:dyDescent="0.25">
      <c r="A707" s="15"/>
      <c r="B707" s="9"/>
      <c r="C707" s="10">
        <f>IF(B707="","",IFERROR(INDEX('部品'!$B$13:$B$312,MATCH(B707,'部品'!$A$13:$A$312,0)),"未登録の部品番号"))</f>
      </c>
      <c r="D707" s="9"/>
      <c r="E707" s="9"/>
      <c r="F707" s="9"/>
      <c r="G707" s="9"/>
      <c r="H707" s="9"/>
    </row>
    <row r="708" spans="1:8" x14ac:dyDescent="0.25">
      <c r="A708" s="15"/>
      <c r="B708" s="9"/>
      <c r="C708" s="10">
        <f>IF(B708="","",IFERROR(INDEX('部品'!$B$13:$B$312,MATCH(B708,'部品'!$A$13:$A$312,0)),"未登録の部品番号"))</f>
      </c>
      <c r="D708" s="9"/>
      <c r="E708" s="9"/>
      <c r="F708" s="9"/>
      <c r="G708" s="9"/>
      <c r="H708" s="9"/>
    </row>
    <row r="709" spans="1:8" x14ac:dyDescent="0.25">
      <c r="A709" s="15"/>
      <c r="B709" s="9"/>
      <c r="C709" s="10">
        <f>IF(B709="","",IFERROR(INDEX('部品'!$B$13:$B$312,MATCH(B709,'部品'!$A$13:$A$312,0)),"未登録の部品番号"))</f>
      </c>
      <c r="D709" s="9"/>
      <c r="E709" s="9"/>
      <c r="F709" s="9"/>
      <c r="G709" s="9"/>
      <c r="H709" s="9"/>
    </row>
    <row r="710" spans="1:8" x14ac:dyDescent="0.25">
      <c r="A710" s="15"/>
      <c r="B710" s="9"/>
      <c r="C710" s="10">
        <f>IF(B710="","",IFERROR(INDEX('部品'!$B$13:$B$312,MATCH(B710,'部品'!$A$13:$A$312,0)),"未登録の部品番号"))</f>
      </c>
      <c r="D710" s="9"/>
      <c r="E710" s="9"/>
      <c r="F710" s="9"/>
      <c r="G710" s="9"/>
      <c r="H710" s="9"/>
    </row>
    <row r="711" spans="1:8" x14ac:dyDescent="0.25">
      <c r="A711" s="15"/>
      <c r="B711" s="9"/>
      <c r="C711" s="10">
        <f>IF(B711="","",IFERROR(INDEX('部品'!$B$13:$B$312,MATCH(B711,'部品'!$A$13:$A$312,0)),"未登録の部品番号"))</f>
      </c>
      <c r="D711" s="9"/>
      <c r="E711" s="9"/>
      <c r="F711" s="9"/>
      <c r="G711" s="9"/>
      <c r="H711" s="9"/>
    </row>
    <row r="712" spans="1:8" x14ac:dyDescent="0.25">
      <c r="A712" s="15"/>
      <c r="B712" s="9"/>
      <c r="C712" s="10">
        <f>IF(B712="","",IFERROR(INDEX('部品'!$B$13:$B$312,MATCH(B712,'部品'!$A$13:$A$312,0)),"未登録の部品番号"))</f>
      </c>
      <c r="D712" s="9"/>
      <c r="E712" s="9"/>
      <c r="F712" s="9"/>
      <c r="G712" s="9"/>
      <c r="H712" s="9"/>
    </row>
    <row r="713" spans="1:8" x14ac:dyDescent="0.25">
      <c r="A713" s="15"/>
      <c r="B713" s="9"/>
      <c r="C713" s="10">
        <f>IF(B713="","",IFERROR(INDEX('部品'!$B$13:$B$312,MATCH(B713,'部品'!$A$13:$A$312,0)),"未登録の部品番号"))</f>
      </c>
      <c r="D713" s="9"/>
      <c r="E713" s="9"/>
      <c r="F713" s="9"/>
      <c r="G713" s="9"/>
      <c r="H713" s="9"/>
    </row>
    <row r="714" spans="1:8" x14ac:dyDescent="0.25">
      <c r="A714" s="15"/>
      <c r="B714" s="9"/>
      <c r="C714" s="10">
        <f>IF(B714="","",IFERROR(INDEX('部品'!$B$13:$B$312,MATCH(B714,'部品'!$A$13:$A$312,0)),"未登録の部品番号"))</f>
      </c>
      <c r="D714" s="9"/>
      <c r="E714" s="9"/>
      <c r="F714" s="9"/>
      <c r="G714" s="9"/>
      <c r="H714" s="9"/>
    </row>
    <row r="715" spans="1:8" x14ac:dyDescent="0.25">
      <c r="A715" s="15"/>
      <c r="B715" s="9"/>
      <c r="C715" s="10">
        <f>IF(B715="","",IFERROR(INDEX('部品'!$B$13:$B$312,MATCH(B715,'部品'!$A$13:$A$312,0)),"未登録の部品番号"))</f>
      </c>
      <c r="D715" s="9"/>
      <c r="E715" s="9"/>
      <c r="F715" s="9"/>
      <c r="G715" s="9"/>
      <c r="H715" s="9"/>
    </row>
    <row r="716" spans="1:8" x14ac:dyDescent="0.25">
      <c r="A716" s="15"/>
      <c r="B716" s="9"/>
      <c r="C716" s="10">
        <f>IF(B716="","",IFERROR(INDEX('部品'!$B$13:$B$312,MATCH(B716,'部品'!$A$13:$A$312,0)),"未登録の部品番号"))</f>
      </c>
      <c r="D716" s="9"/>
      <c r="E716" s="9"/>
      <c r="F716" s="9"/>
      <c r="G716" s="9"/>
      <c r="H716" s="9"/>
    </row>
    <row r="717" spans="1:8" x14ac:dyDescent="0.25">
      <c r="A717" s="15"/>
      <c r="B717" s="9"/>
      <c r="C717" s="10">
        <f>IF(B717="","",IFERROR(INDEX('部品'!$B$13:$B$312,MATCH(B717,'部品'!$A$13:$A$312,0)),"未登録の部品番号"))</f>
      </c>
      <c r="D717" s="9"/>
      <c r="E717" s="9"/>
      <c r="F717" s="9"/>
      <c r="G717" s="9"/>
      <c r="H717" s="9"/>
    </row>
    <row r="718" spans="1:8" x14ac:dyDescent="0.25">
      <c r="A718" s="15"/>
      <c r="B718" s="9"/>
      <c r="C718" s="10">
        <f>IF(B718="","",IFERROR(INDEX('部品'!$B$13:$B$312,MATCH(B718,'部品'!$A$13:$A$312,0)),"未登録の部品番号"))</f>
      </c>
      <c r="D718" s="9"/>
      <c r="E718" s="9"/>
      <c r="F718" s="9"/>
      <c r="G718" s="9"/>
      <c r="H718" s="9"/>
    </row>
    <row r="719" spans="1:8" x14ac:dyDescent="0.25">
      <c r="A719" s="15"/>
      <c r="B719" s="9"/>
      <c r="C719" s="10">
        <f>IF(B719="","",IFERROR(INDEX('部品'!$B$13:$B$312,MATCH(B719,'部品'!$A$13:$A$312,0)),"未登録の部品番号"))</f>
      </c>
      <c r="D719" s="9"/>
      <c r="E719" s="9"/>
      <c r="F719" s="9"/>
      <c r="G719" s="9"/>
      <c r="H719" s="9"/>
    </row>
    <row r="720" spans="1:8" x14ac:dyDescent="0.25">
      <c r="A720" s="15"/>
      <c r="B720" s="9"/>
      <c r="C720" s="10">
        <f>IF(B720="","",IFERROR(INDEX('部品'!$B$13:$B$312,MATCH(B720,'部品'!$A$13:$A$312,0)),"未登録の部品番号"))</f>
      </c>
      <c r="D720" s="9"/>
      <c r="E720" s="9"/>
      <c r="F720" s="9"/>
      <c r="G720" s="9"/>
      <c r="H720" s="9"/>
    </row>
    <row r="721" spans="1:8" x14ac:dyDescent="0.25">
      <c r="A721" s="15"/>
      <c r="B721" s="9"/>
      <c r="C721" s="10">
        <f>IF(B721="","",IFERROR(INDEX('部品'!$B$13:$B$312,MATCH(B721,'部品'!$A$13:$A$312,0)),"未登録の部品番号"))</f>
      </c>
      <c r="D721" s="9"/>
      <c r="E721" s="9"/>
      <c r="F721" s="9"/>
      <c r="G721" s="9"/>
      <c r="H721" s="9"/>
    </row>
    <row r="722" spans="1:8" x14ac:dyDescent="0.25">
      <c r="A722" s="15"/>
      <c r="B722" s="9"/>
      <c r="C722" s="10">
        <f>IF(B722="","",IFERROR(INDEX('部品'!$B$13:$B$312,MATCH(B722,'部品'!$A$13:$A$312,0)),"未登録の部品番号"))</f>
      </c>
      <c r="D722" s="9"/>
      <c r="E722" s="9"/>
      <c r="F722" s="9"/>
      <c r="G722" s="9"/>
      <c r="H722" s="9"/>
    </row>
    <row r="723" spans="1:8" x14ac:dyDescent="0.25">
      <c r="A723" s="15"/>
      <c r="B723" s="9"/>
      <c r="C723" s="10">
        <f>IF(B723="","",IFERROR(INDEX('部品'!$B$13:$B$312,MATCH(B723,'部品'!$A$13:$A$312,0)),"未登録の部品番号"))</f>
      </c>
      <c r="D723" s="9"/>
      <c r="E723" s="9"/>
      <c r="F723" s="9"/>
      <c r="G723" s="9"/>
      <c r="H723" s="9"/>
    </row>
    <row r="724" spans="1:8" x14ac:dyDescent="0.25">
      <c r="A724" s="15"/>
      <c r="B724" s="9"/>
      <c r="C724" s="10">
        <f>IF(B724="","",IFERROR(INDEX('部品'!$B$13:$B$312,MATCH(B724,'部品'!$A$13:$A$312,0)),"未登録の部品番号"))</f>
      </c>
      <c r="D724" s="9"/>
      <c r="E724" s="9"/>
      <c r="F724" s="9"/>
      <c r="G724" s="9"/>
      <c r="H724" s="9"/>
    </row>
    <row r="725" spans="1:8" x14ac:dyDescent="0.25">
      <c r="A725" s="15"/>
      <c r="B725" s="9"/>
      <c r="C725" s="10">
        <f>IF(B725="","",IFERROR(INDEX('部品'!$B$13:$B$312,MATCH(B725,'部品'!$A$13:$A$312,0)),"未登録の部品番号"))</f>
      </c>
      <c r="D725" s="9"/>
      <c r="E725" s="9"/>
      <c r="F725" s="9"/>
      <c r="G725" s="9"/>
      <c r="H725" s="9"/>
    </row>
    <row r="726" spans="1:8" x14ac:dyDescent="0.25">
      <c r="A726" s="15"/>
      <c r="B726" s="9"/>
      <c r="C726" s="10">
        <f>IF(B726="","",IFERROR(INDEX('部品'!$B$13:$B$312,MATCH(B726,'部品'!$A$13:$A$312,0)),"未登録の部品番号"))</f>
      </c>
      <c r="D726" s="9"/>
      <c r="E726" s="9"/>
      <c r="F726" s="9"/>
      <c r="G726" s="9"/>
      <c r="H726" s="9"/>
    </row>
    <row r="727" spans="1:8" x14ac:dyDescent="0.25">
      <c r="A727" s="15"/>
      <c r="B727" s="9"/>
      <c r="C727" s="10">
        <f>IF(B727="","",IFERROR(INDEX('部品'!$B$13:$B$312,MATCH(B727,'部品'!$A$13:$A$312,0)),"未登録の部品番号"))</f>
      </c>
      <c r="D727" s="9"/>
      <c r="E727" s="9"/>
      <c r="F727" s="9"/>
      <c r="G727" s="9"/>
      <c r="H727" s="9"/>
    </row>
    <row r="728" spans="1:8" x14ac:dyDescent="0.25">
      <c r="A728" s="15"/>
      <c r="B728" s="9"/>
      <c r="C728" s="10">
        <f>IF(B728="","",IFERROR(INDEX('部品'!$B$13:$B$312,MATCH(B728,'部品'!$A$13:$A$312,0)),"未登録の部品番号"))</f>
      </c>
      <c r="D728" s="9"/>
      <c r="E728" s="9"/>
      <c r="F728" s="9"/>
      <c r="G728" s="9"/>
      <c r="H728" s="9"/>
    </row>
    <row r="729" spans="1:8" x14ac:dyDescent="0.25">
      <c r="A729" s="15"/>
      <c r="B729" s="9"/>
      <c r="C729" s="10">
        <f>IF(B729="","",IFERROR(INDEX('部品'!$B$13:$B$312,MATCH(B729,'部品'!$A$13:$A$312,0)),"未登録の部品番号"))</f>
      </c>
      <c r="D729" s="9"/>
      <c r="E729" s="9"/>
      <c r="F729" s="9"/>
      <c r="G729" s="9"/>
      <c r="H729" s="9"/>
    </row>
    <row r="730" spans="1:8" x14ac:dyDescent="0.25">
      <c r="A730" s="15"/>
      <c r="B730" s="9"/>
      <c r="C730" s="10">
        <f>IF(B730="","",IFERROR(INDEX('部品'!$B$13:$B$312,MATCH(B730,'部品'!$A$13:$A$312,0)),"未登録の部品番号"))</f>
      </c>
      <c r="D730" s="9"/>
      <c r="E730" s="9"/>
      <c r="F730" s="9"/>
      <c r="G730" s="9"/>
      <c r="H730" s="9"/>
    </row>
    <row r="731" spans="1:8" x14ac:dyDescent="0.25">
      <c r="A731" s="15"/>
      <c r="B731" s="9"/>
      <c r="C731" s="10">
        <f>IF(B731="","",IFERROR(INDEX('部品'!$B$13:$B$312,MATCH(B731,'部品'!$A$13:$A$312,0)),"未登録の部品番号"))</f>
      </c>
      <c r="D731" s="9"/>
      <c r="E731" s="9"/>
      <c r="F731" s="9"/>
      <c r="G731" s="9"/>
      <c r="H731" s="9"/>
    </row>
    <row r="732" spans="1:8" x14ac:dyDescent="0.25">
      <c r="A732" s="15"/>
      <c r="B732" s="9"/>
      <c r="C732" s="10">
        <f>IF(B732="","",IFERROR(INDEX('部品'!$B$13:$B$312,MATCH(B732,'部品'!$A$13:$A$312,0)),"未登録の部品番号"))</f>
      </c>
      <c r="D732" s="9"/>
      <c r="E732" s="9"/>
      <c r="F732" s="9"/>
      <c r="G732" s="9"/>
      <c r="H732" s="9"/>
    </row>
    <row r="733" spans="1:8" x14ac:dyDescent="0.25">
      <c r="A733" s="15"/>
      <c r="B733" s="9"/>
      <c r="C733" s="10">
        <f>IF(B733="","",IFERROR(INDEX('部品'!$B$13:$B$312,MATCH(B733,'部品'!$A$13:$A$312,0)),"未登録の部品番号"))</f>
      </c>
      <c r="D733" s="9"/>
      <c r="E733" s="9"/>
      <c r="F733" s="9"/>
      <c r="G733" s="9"/>
      <c r="H733" s="9"/>
    </row>
    <row r="734" spans="1:8" x14ac:dyDescent="0.25">
      <c r="A734" s="15"/>
      <c r="B734" s="9"/>
      <c r="C734" s="10">
        <f>IF(B734="","",IFERROR(INDEX('部品'!$B$13:$B$312,MATCH(B734,'部品'!$A$13:$A$312,0)),"未登録の部品番号"))</f>
      </c>
      <c r="D734" s="9"/>
      <c r="E734" s="9"/>
      <c r="F734" s="9"/>
      <c r="G734" s="9"/>
      <c r="H734" s="9"/>
    </row>
    <row r="735" spans="1:8" x14ac:dyDescent="0.25">
      <c r="A735" s="15"/>
      <c r="B735" s="9"/>
      <c r="C735" s="10">
        <f>IF(B735="","",IFERROR(INDEX('部品'!$B$13:$B$312,MATCH(B735,'部品'!$A$13:$A$312,0)),"未登録の部品番号"))</f>
      </c>
      <c r="D735" s="9"/>
      <c r="E735" s="9"/>
      <c r="F735" s="9"/>
      <c r="G735" s="9"/>
      <c r="H735" s="9"/>
    </row>
    <row r="736" spans="1:8" x14ac:dyDescent="0.25">
      <c r="A736" s="15"/>
      <c r="B736" s="9"/>
      <c r="C736" s="10">
        <f>IF(B736="","",IFERROR(INDEX('部品'!$B$13:$B$312,MATCH(B736,'部品'!$A$13:$A$312,0)),"未登録の部品番号"))</f>
      </c>
      <c r="D736" s="9"/>
      <c r="E736" s="9"/>
      <c r="F736" s="9"/>
      <c r="G736" s="9"/>
      <c r="H736" s="9"/>
    </row>
    <row r="737" spans="1:8" x14ac:dyDescent="0.25">
      <c r="A737" s="15"/>
      <c r="B737" s="9"/>
      <c r="C737" s="10">
        <f>IF(B737="","",IFERROR(INDEX('部品'!$B$13:$B$312,MATCH(B737,'部品'!$A$13:$A$312,0)),"未登録の部品番号"))</f>
      </c>
      <c r="D737" s="9"/>
      <c r="E737" s="9"/>
      <c r="F737" s="9"/>
      <c r="G737" s="9"/>
      <c r="H737" s="9"/>
    </row>
    <row r="738" spans="1:8" x14ac:dyDescent="0.25">
      <c r="A738" s="15"/>
      <c r="B738" s="9"/>
      <c r="C738" s="10">
        <f>IF(B738="","",IFERROR(INDEX('部品'!$B$13:$B$312,MATCH(B738,'部品'!$A$13:$A$312,0)),"未登録の部品番号"))</f>
      </c>
      <c r="D738" s="9"/>
      <c r="E738" s="9"/>
      <c r="F738" s="9"/>
      <c r="G738" s="9"/>
      <c r="H738" s="9"/>
    </row>
    <row r="739" spans="1:8" x14ac:dyDescent="0.25">
      <c r="A739" s="15"/>
      <c r="B739" s="9"/>
      <c r="C739" s="10">
        <f>IF(B739="","",IFERROR(INDEX('部品'!$B$13:$B$312,MATCH(B739,'部品'!$A$13:$A$312,0)),"未登録の部品番号"))</f>
      </c>
      <c r="D739" s="9"/>
      <c r="E739" s="9"/>
      <c r="F739" s="9"/>
      <c r="G739" s="9"/>
      <c r="H739" s="9"/>
    </row>
    <row r="740" spans="1:8" x14ac:dyDescent="0.25">
      <c r="A740" s="15"/>
      <c r="B740" s="9"/>
      <c r="C740" s="10">
        <f>IF(B740="","",IFERROR(INDEX('部品'!$B$13:$B$312,MATCH(B740,'部品'!$A$13:$A$312,0)),"未登録の部品番号"))</f>
      </c>
      <c r="D740" s="9"/>
      <c r="E740" s="9"/>
      <c r="F740" s="9"/>
      <c r="G740" s="9"/>
      <c r="H740" s="9"/>
    </row>
    <row r="741" spans="1:8" x14ac:dyDescent="0.25">
      <c r="A741" s="15"/>
      <c r="B741" s="9"/>
      <c r="C741" s="10">
        <f>IF(B741="","",IFERROR(INDEX('部品'!$B$13:$B$312,MATCH(B741,'部品'!$A$13:$A$312,0)),"未登録の部品番号"))</f>
      </c>
      <c r="D741" s="9"/>
      <c r="E741" s="9"/>
      <c r="F741" s="9"/>
      <c r="G741" s="9"/>
      <c r="H741" s="9"/>
    </row>
    <row r="742" spans="1:8" x14ac:dyDescent="0.25">
      <c r="A742" s="15"/>
      <c r="B742" s="9"/>
      <c r="C742" s="10">
        <f>IF(B742="","",IFERROR(INDEX('部品'!$B$13:$B$312,MATCH(B742,'部品'!$A$13:$A$312,0)),"未登録の部品番号"))</f>
      </c>
      <c r="D742" s="9"/>
      <c r="E742" s="9"/>
      <c r="F742" s="9"/>
      <c r="G742" s="9"/>
      <c r="H742" s="9"/>
    </row>
    <row r="743" spans="1:8" x14ac:dyDescent="0.25">
      <c r="A743" s="15"/>
      <c r="B743" s="9"/>
      <c r="C743" s="10">
        <f>IF(B743="","",IFERROR(INDEX('部品'!$B$13:$B$312,MATCH(B743,'部品'!$A$13:$A$312,0)),"未登録の部品番号"))</f>
      </c>
      <c r="D743" s="9"/>
      <c r="E743" s="9"/>
      <c r="F743" s="9"/>
      <c r="G743" s="9"/>
      <c r="H743" s="9"/>
    </row>
    <row r="744" spans="1:8" x14ac:dyDescent="0.25">
      <c r="A744" s="15"/>
      <c r="B744" s="9"/>
      <c r="C744" s="10">
        <f>IF(B744="","",IFERROR(INDEX('部品'!$B$13:$B$312,MATCH(B744,'部品'!$A$13:$A$312,0)),"未登録の部品番号"))</f>
      </c>
      <c r="D744" s="9"/>
      <c r="E744" s="9"/>
      <c r="F744" s="9"/>
      <c r="G744" s="9"/>
      <c r="H744" s="9"/>
    </row>
    <row r="745" spans="1:8" x14ac:dyDescent="0.25">
      <c r="A745" s="15"/>
      <c r="B745" s="9"/>
      <c r="C745" s="10">
        <f>IF(B745="","",IFERROR(INDEX('部品'!$B$13:$B$312,MATCH(B745,'部品'!$A$13:$A$312,0)),"未登録の部品番号"))</f>
      </c>
      <c r="D745" s="9"/>
      <c r="E745" s="9"/>
      <c r="F745" s="9"/>
      <c r="G745" s="9"/>
      <c r="H745" s="9"/>
    </row>
    <row r="746" spans="1:8" x14ac:dyDescent="0.25">
      <c r="A746" s="15"/>
      <c r="B746" s="9"/>
      <c r="C746" s="10">
        <f>IF(B746="","",IFERROR(INDEX('部品'!$B$13:$B$312,MATCH(B746,'部品'!$A$13:$A$312,0)),"未登録の部品番号"))</f>
      </c>
      <c r="D746" s="9"/>
      <c r="E746" s="9"/>
      <c r="F746" s="9"/>
      <c r="G746" s="9"/>
      <c r="H746" s="9"/>
    </row>
    <row r="747" spans="1:8" x14ac:dyDescent="0.25">
      <c r="A747" s="15"/>
      <c r="B747" s="9"/>
      <c r="C747" s="10">
        <f>IF(B747="","",IFERROR(INDEX('部品'!$B$13:$B$312,MATCH(B747,'部品'!$A$13:$A$312,0)),"未登録の部品番号"))</f>
      </c>
      <c r="D747" s="9"/>
      <c r="E747" s="9"/>
      <c r="F747" s="9"/>
      <c r="G747" s="9"/>
      <c r="H747" s="9"/>
    </row>
    <row r="748" spans="1:8" x14ac:dyDescent="0.25">
      <c r="A748" s="15"/>
      <c r="B748" s="9"/>
      <c r="C748" s="10">
        <f>IF(B748="","",IFERROR(INDEX('部品'!$B$13:$B$312,MATCH(B748,'部品'!$A$13:$A$312,0)),"未登録の部品番号"))</f>
      </c>
      <c r="D748" s="9"/>
      <c r="E748" s="9"/>
      <c r="F748" s="9"/>
      <c r="G748" s="9"/>
      <c r="H748" s="9"/>
    </row>
    <row r="749" spans="1:8" x14ac:dyDescent="0.25">
      <c r="A749" s="15"/>
      <c r="B749" s="9"/>
      <c r="C749" s="10">
        <f>IF(B749="","",IFERROR(INDEX('部品'!$B$13:$B$312,MATCH(B749,'部品'!$A$13:$A$312,0)),"未登録の部品番号"))</f>
      </c>
      <c r="D749" s="9"/>
      <c r="E749" s="9"/>
      <c r="F749" s="9"/>
      <c r="G749" s="9"/>
      <c r="H749" s="9"/>
    </row>
    <row r="750" spans="1:8" x14ac:dyDescent="0.25">
      <c r="A750" s="15"/>
      <c r="B750" s="9"/>
      <c r="C750" s="10">
        <f>IF(B750="","",IFERROR(INDEX('部品'!$B$13:$B$312,MATCH(B750,'部品'!$A$13:$A$312,0)),"未登録の部品番号"))</f>
      </c>
      <c r="D750" s="9"/>
      <c r="E750" s="9"/>
      <c r="F750" s="9"/>
      <c r="G750" s="9"/>
      <c r="H750" s="9"/>
    </row>
    <row r="751" spans="1:8" x14ac:dyDescent="0.25">
      <c r="A751" s="15"/>
      <c r="B751" s="9"/>
      <c r="C751" s="10">
        <f>IF(B751="","",IFERROR(INDEX('部品'!$B$13:$B$312,MATCH(B751,'部品'!$A$13:$A$312,0)),"未登録の部品番号"))</f>
      </c>
      <c r="D751" s="9"/>
      <c r="E751" s="9"/>
      <c r="F751" s="9"/>
      <c r="G751" s="9"/>
      <c r="H751" s="9"/>
    </row>
    <row r="752" spans="1:8" x14ac:dyDescent="0.25">
      <c r="A752" s="15"/>
      <c r="B752" s="9"/>
      <c r="C752" s="10">
        <f>IF(B752="","",IFERROR(INDEX('部品'!$B$13:$B$312,MATCH(B752,'部品'!$A$13:$A$312,0)),"未登録の部品番号"))</f>
      </c>
      <c r="D752" s="9"/>
      <c r="E752" s="9"/>
      <c r="F752" s="9"/>
      <c r="G752" s="9"/>
      <c r="H752" s="9"/>
    </row>
    <row r="753" spans="1:8" x14ac:dyDescent="0.25">
      <c r="A753" s="15"/>
      <c r="B753" s="9"/>
      <c r="C753" s="10">
        <f>IF(B753="","",IFERROR(INDEX('部品'!$B$13:$B$312,MATCH(B753,'部品'!$A$13:$A$312,0)),"未登録の部品番号"))</f>
      </c>
      <c r="D753" s="9"/>
      <c r="E753" s="9"/>
      <c r="F753" s="9"/>
      <c r="G753" s="9"/>
      <c r="H753" s="9"/>
    </row>
    <row r="754" spans="1:8" x14ac:dyDescent="0.25">
      <c r="A754" s="15"/>
      <c r="B754" s="9"/>
      <c r="C754" s="10">
        <f>IF(B754="","",IFERROR(INDEX('部品'!$B$13:$B$312,MATCH(B754,'部品'!$A$13:$A$312,0)),"未登録の部品番号"))</f>
      </c>
      <c r="D754" s="9"/>
      <c r="E754" s="9"/>
      <c r="F754" s="9"/>
      <c r="G754" s="9"/>
      <c r="H754" s="9"/>
    </row>
    <row r="755" spans="1:8" x14ac:dyDescent="0.25">
      <c r="A755" s="15"/>
      <c r="B755" s="9"/>
      <c r="C755" s="10">
        <f>IF(B755="","",IFERROR(INDEX('部品'!$B$13:$B$312,MATCH(B755,'部品'!$A$13:$A$312,0)),"未登録の部品番号"))</f>
      </c>
      <c r="D755" s="9"/>
      <c r="E755" s="9"/>
      <c r="F755" s="9"/>
      <c r="G755" s="9"/>
      <c r="H755" s="9"/>
    </row>
    <row r="756" spans="1:8" x14ac:dyDescent="0.25">
      <c r="A756" s="15"/>
      <c r="B756" s="9"/>
      <c r="C756" s="10">
        <f>IF(B756="","",IFERROR(INDEX('部品'!$B$13:$B$312,MATCH(B756,'部品'!$A$13:$A$312,0)),"未登録の部品番号"))</f>
      </c>
      <c r="D756" s="9"/>
      <c r="E756" s="9"/>
      <c r="F756" s="9"/>
      <c r="G756" s="9"/>
      <c r="H756" s="9"/>
    </row>
    <row r="757" spans="1:8" x14ac:dyDescent="0.25">
      <c r="A757" s="15"/>
      <c r="B757" s="9"/>
      <c r="C757" s="10">
        <f>IF(B757="","",IFERROR(INDEX('部品'!$B$13:$B$312,MATCH(B757,'部品'!$A$13:$A$312,0)),"未登録の部品番号"))</f>
      </c>
      <c r="D757" s="9"/>
      <c r="E757" s="9"/>
      <c r="F757" s="9"/>
      <c r="G757" s="9"/>
      <c r="H757" s="9"/>
    </row>
    <row r="758" spans="1:8" x14ac:dyDescent="0.25">
      <c r="A758" s="15"/>
      <c r="B758" s="9"/>
      <c r="C758" s="10">
        <f>IF(B758="","",IFERROR(INDEX('部品'!$B$13:$B$312,MATCH(B758,'部品'!$A$13:$A$312,0)),"未登録の部品番号"))</f>
      </c>
      <c r="D758" s="9"/>
      <c r="E758" s="9"/>
      <c r="F758" s="9"/>
      <c r="G758" s="9"/>
      <c r="H758" s="9"/>
    </row>
    <row r="759" spans="1:8" x14ac:dyDescent="0.25">
      <c r="A759" s="15"/>
      <c r="B759" s="9"/>
      <c r="C759" s="10">
        <f>IF(B759="","",IFERROR(INDEX('部品'!$B$13:$B$312,MATCH(B759,'部品'!$A$13:$A$312,0)),"未登録の部品番号"))</f>
      </c>
      <c r="D759" s="9"/>
      <c r="E759" s="9"/>
      <c r="F759" s="9"/>
      <c r="G759" s="9"/>
      <c r="H759" s="9"/>
    </row>
    <row r="760" spans="1:8" x14ac:dyDescent="0.25">
      <c r="A760" s="15"/>
      <c r="B760" s="9"/>
      <c r="C760" s="10">
        <f>IF(B760="","",IFERROR(INDEX('部品'!$B$13:$B$312,MATCH(B760,'部品'!$A$13:$A$312,0)),"未登録の部品番号"))</f>
      </c>
      <c r="D760" s="9"/>
      <c r="E760" s="9"/>
      <c r="F760" s="9"/>
      <c r="G760" s="9"/>
      <c r="H760" s="9"/>
    </row>
    <row r="761" spans="1:8" x14ac:dyDescent="0.25">
      <c r="A761" s="15"/>
      <c r="B761" s="9"/>
      <c r="C761" s="10">
        <f>IF(B761="","",IFERROR(INDEX('部品'!$B$13:$B$312,MATCH(B761,'部品'!$A$13:$A$312,0)),"未登録の部品番号"))</f>
      </c>
      <c r="D761" s="9"/>
      <c r="E761" s="9"/>
      <c r="F761" s="9"/>
      <c r="G761" s="9"/>
      <c r="H761" s="9"/>
    </row>
    <row r="762" spans="1:8" x14ac:dyDescent="0.25">
      <c r="A762" s="15"/>
      <c r="B762" s="9"/>
      <c r="C762" s="10">
        <f>IF(B762="","",IFERROR(INDEX('部品'!$B$13:$B$312,MATCH(B762,'部品'!$A$13:$A$312,0)),"未登録の部品番号"))</f>
      </c>
      <c r="D762" s="9"/>
      <c r="E762" s="9"/>
      <c r="F762" s="9"/>
      <c r="G762" s="9"/>
      <c r="H762" s="9"/>
    </row>
    <row r="763" spans="1:8" x14ac:dyDescent="0.25">
      <c r="A763" s="15"/>
      <c r="B763" s="9"/>
      <c r="C763" s="10">
        <f>IF(B763="","",IFERROR(INDEX('部品'!$B$13:$B$312,MATCH(B763,'部品'!$A$13:$A$312,0)),"未登録の部品番号"))</f>
      </c>
      <c r="D763" s="9"/>
      <c r="E763" s="9"/>
      <c r="F763" s="9"/>
      <c r="G763" s="9"/>
      <c r="H763" s="9"/>
    </row>
    <row r="764" spans="1:8" x14ac:dyDescent="0.25">
      <c r="A764" s="15"/>
      <c r="B764" s="9"/>
      <c r="C764" s="10">
        <f>IF(B764="","",IFERROR(INDEX('部品'!$B$13:$B$312,MATCH(B764,'部品'!$A$13:$A$312,0)),"未登録の部品番号"))</f>
      </c>
      <c r="D764" s="9"/>
      <c r="E764" s="9"/>
      <c r="F764" s="9"/>
      <c r="G764" s="9"/>
      <c r="H764" s="9"/>
    </row>
    <row r="765" spans="1:8" x14ac:dyDescent="0.25">
      <c r="A765" s="15"/>
      <c r="B765" s="9"/>
      <c r="C765" s="10">
        <f>IF(B765="","",IFERROR(INDEX('部品'!$B$13:$B$312,MATCH(B765,'部品'!$A$13:$A$312,0)),"未登録の部品番号"))</f>
      </c>
      <c r="D765" s="9"/>
      <c r="E765" s="9"/>
      <c r="F765" s="9"/>
      <c r="G765" s="9"/>
      <c r="H765" s="9"/>
    </row>
    <row r="766" spans="1:8" x14ac:dyDescent="0.25">
      <c r="A766" s="15"/>
      <c r="B766" s="9"/>
      <c r="C766" s="10">
        <f>IF(B766="","",IFERROR(INDEX('部品'!$B$13:$B$312,MATCH(B766,'部品'!$A$13:$A$312,0)),"未登録の部品番号"))</f>
      </c>
      <c r="D766" s="9"/>
      <c r="E766" s="9"/>
      <c r="F766" s="9"/>
      <c r="G766" s="9"/>
      <c r="H766" s="9"/>
    </row>
    <row r="767" spans="1:8" x14ac:dyDescent="0.25">
      <c r="A767" s="15"/>
      <c r="B767" s="9"/>
      <c r="C767" s="10">
        <f>IF(B767="","",IFERROR(INDEX('部品'!$B$13:$B$312,MATCH(B767,'部品'!$A$13:$A$312,0)),"未登録の部品番号"))</f>
      </c>
      <c r="D767" s="9"/>
      <c r="E767" s="9"/>
      <c r="F767" s="9"/>
      <c r="G767" s="9"/>
      <c r="H767" s="9"/>
    </row>
    <row r="768" spans="1:8" x14ac:dyDescent="0.25">
      <c r="A768" s="15"/>
      <c r="B768" s="9"/>
      <c r="C768" s="10">
        <f>IF(B768="","",IFERROR(INDEX('部品'!$B$13:$B$312,MATCH(B768,'部品'!$A$13:$A$312,0)),"未登録の部品番号"))</f>
      </c>
      <c r="D768" s="9"/>
      <c r="E768" s="9"/>
      <c r="F768" s="9"/>
      <c r="G768" s="9"/>
      <c r="H768" s="9"/>
    </row>
    <row r="769" spans="1:8" x14ac:dyDescent="0.25">
      <c r="A769" s="15"/>
      <c r="B769" s="9"/>
      <c r="C769" s="10">
        <f>IF(B769="","",IFERROR(INDEX('部品'!$B$13:$B$312,MATCH(B769,'部品'!$A$13:$A$312,0)),"未登録の部品番号"))</f>
      </c>
      <c r="D769" s="9"/>
      <c r="E769" s="9"/>
      <c r="F769" s="9"/>
      <c r="G769" s="9"/>
      <c r="H769" s="9"/>
    </row>
    <row r="770" spans="1:8" x14ac:dyDescent="0.25">
      <c r="A770" s="15"/>
      <c r="B770" s="9"/>
      <c r="C770" s="10">
        <f>IF(B770="","",IFERROR(INDEX('部品'!$B$13:$B$312,MATCH(B770,'部品'!$A$13:$A$312,0)),"未登録の部品番号"))</f>
      </c>
      <c r="D770" s="9"/>
      <c r="E770" s="9"/>
      <c r="F770" s="9"/>
      <c r="G770" s="9"/>
      <c r="H770" s="9"/>
    </row>
    <row r="771" spans="1:8" x14ac:dyDescent="0.25">
      <c r="A771" s="15"/>
      <c r="B771" s="9"/>
      <c r="C771" s="10">
        <f>IF(B771="","",IFERROR(INDEX('部品'!$B$13:$B$312,MATCH(B771,'部品'!$A$13:$A$312,0)),"未登録の部品番号"))</f>
      </c>
      <c r="D771" s="9"/>
      <c r="E771" s="9"/>
      <c r="F771" s="9"/>
      <c r="G771" s="9"/>
      <c r="H771" s="9"/>
    </row>
    <row r="772" spans="1:8" x14ac:dyDescent="0.25">
      <c r="A772" s="15"/>
      <c r="B772" s="9"/>
      <c r="C772" s="10">
        <f>IF(B772="","",IFERROR(INDEX('部品'!$B$13:$B$312,MATCH(B772,'部品'!$A$13:$A$312,0)),"未登録の部品番号"))</f>
      </c>
      <c r="D772" s="9"/>
      <c r="E772" s="9"/>
      <c r="F772" s="9"/>
      <c r="G772" s="9"/>
      <c r="H772" s="9"/>
    </row>
    <row r="773" spans="1:8" x14ac:dyDescent="0.25">
      <c r="A773" s="15"/>
      <c r="B773" s="9"/>
      <c r="C773" s="10">
        <f>IF(B773="","",IFERROR(INDEX('部品'!$B$13:$B$312,MATCH(B773,'部品'!$A$13:$A$312,0)),"未登録の部品番号"))</f>
      </c>
      <c r="D773" s="9"/>
      <c r="E773" s="9"/>
      <c r="F773" s="9"/>
      <c r="G773" s="9"/>
      <c r="H773" s="9"/>
    </row>
    <row r="774" spans="1:8" x14ac:dyDescent="0.25">
      <c r="A774" s="15"/>
      <c r="B774" s="9"/>
      <c r="C774" s="10">
        <f>IF(B774="","",IFERROR(INDEX('部品'!$B$13:$B$312,MATCH(B774,'部品'!$A$13:$A$312,0)),"未登録の部品番号"))</f>
      </c>
      <c r="D774" s="9"/>
      <c r="E774" s="9"/>
      <c r="F774" s="9"/>
      <c r="G774" s="9"/>
      <c r="H774" s="9"/>
    </row>
    <row r="775" spans="1:8" x14ac:dyDescent="0.25">
      <c r="A775" s="15"/>
      <c r="B775" s="9"/>
      <c r="C775" s="10">
        <f>IF(B775="","",IFERROR(INDEX('部品'!$B$13:$B$312,MATCH(B775,'部品'!$A$13:$A$312,0)),"未登録の部品番号"))</f>
      </c>
      <c r="D775" s="9"/>
      <c r="E775" s="9"/>
      <c r="F775" s="9"/>
      <c r="G775" s="9"/>
      <c r="H775" s="9"/>
    </row>
    <row r="776" spans="1:8" x14ac:dyDescent="0.25">
      <c r="A776" s="15"/>
      <c r="B776" s="9"/>
      <c r="C776" s="10">
        <f>IF(B776="","",IFERROR(INDEX('部品'!$B$13:$B$312,MATCH(B776,'部品'!$A$13:$A$312,0)),"未登録の部品番号"))</f>
      </c>
      <c r="D776" s="9"/>
      <c r="E776" s="9"/>
      <c r="F776" s="9"/>
      <c r="G776" s="9"/>
      <c r="H776" s="9"/>
    </row>
    <row r="777" spans="1:8" x14ac:dyDescent="0.25">
      <c r="A777" s="15"/>
      <c r="B777" s="9"/>
      <c r="C777" s="10">
        <f>IF(B777="","",IFERROR(INDEX('部品'!$B$13:$B$312,MATCH(B777,'部品'!$A$13:$A$312,0)),"未登録の部品番号"))</f>
      </c>
      <c r="D777" s="9"/>
      <c r="E777" s="9"/>
      <c r="F777" s="9"/>
      <c r="G777" s="9"/>
      <c r="H777" s="9"/>
    </row>
    <row r="778" spans="1:8" x14ac:dyDescent="0.25">
      <c r="A778" s="15"/>
      <c r="B778" s="9"/>
      <c r="C778" s="10">
        <f>IF(B778="","",IFERROR(INDEX('部品'!$B$13:$B$312,MATCH(B778,'部品'!$A$13:$A$312,0)),"未登録の部品番号"))</f>
      </c>
      <c r="D778" s="9"/>
      <c r="E778" s="9"/>
      <c r="F778" s="9"/>
      <c r="G778" s="9"/>
      <c r="H778" s="9"/>
    </row>
    <row r="779" spans="1:8" x14ac:dyDescent="0.25">
      <c r="A779" s="15"/>
      <c r="B779" s="9"/>
      <c r="C779" s="10">
        <f>IF(B779="","",IFERROR(INDEX('部品'!$B$13:$B$312,MATCH(B779,'部品'!$A$13:$A$312,0)),"未登録の部品番号"))</f>
      </c>
      <c r="D779" s="9"/>
      <c r="E779" s="9"/>
      <c r="F779" s="9"/>
      <c r="G779" s="9"/>
      <c r="H779" s="9"/>
    </row>
    <row r="780" spans="1:8" x14ac:dyDescent="0.25">
      <c r="A780" s="15"/>
      <c r="B780" s="9"/>
      <c r="C780" s="10">
        <f>IF(B780="","",IFERROR(INDEX('部品'!$B$13:$B$312,MATCH(B780,'部品'!$A$13:$A$312,0)),"未登録の部品番号"))</f>
      </c>
      <c r="D780" s="9"/>
      <c r="E780" s="9"/>
      <c r="F780" s="9"/>
      <c r="G780" s="9"/>
      <c r="H780" s="9"/>
    </row>
    <row r="781" spans="1:8" x14ac:dyDescent="0.25">
      <c r="A781" s="15"/>
      <c r="B781" s="9"/>
      <c r="C781" s="10">
        <f>IF(B781="","",IFERROR(INDEX('部品'!$B$13:$B$312,MATCH(B781,'部品'!$A$13:$A$312,0)),"未登録の部品番号"))</f>
      </c>
      <c r="D781" s="9"/>
      <c r="E781" s="9"/>
      <c r="F781" s="9"/>
      <c r="G781" s="9"/>
      <c r="H781" s="9"/>
    </row>
    <row r="782" spans="1:8" x14ac:dyDescent="0.25">
      <c r="A782" s="15"/>
      <c r="B782" s="9"/>
      <c r="C782" s="10">
        <f>IF(B782="","",IFERROR(INDEX('部品'!$B$13:$B$312,MATCH(B782,'部品'!$A$13:$A$312,0)),"未登録の部品番号"))</f>
      </c>
      <c r="D782" s="9"/>
      <c r="E782" s="9"/>
      <c r="F782" s="9"/>
      <c r="G782" s="9"/>
      <c r="H782" s="9"/>
    </row>
    <row r="783" spans="1:8" x14ac:dyDescent="0.25">
      <c r="A783" s="15"/>
      <c r="B783" s="9"/>
      <c r="C783" s="10">
        <f>IF(B783="","",IFERROR(INDEX('部品'!$B$13:$B$312,MATCH(B783,'部品'!$A$13:$A$312,0)),"未登録の部品番号"))</f>
      </c>
      <c r="D783" s="9"/>
      <c r="E783" s="9"/>
      <c r="F783" s="9"/>
      <c r="G783" s="9"/>
      <c r="H783" s="9"/>
    </row>
    <row r="784" spans="1:8" x14ac:dyDescent="0.25">
      <c r="A784" s="15"/>
      <c r="B784" s="9"/>
      <c r="C784" s="10">
        <f>IF(B784="","",IFERROR(INDEX('部品'!$B$13:$B$312,MATCH(B784,'部品'!$A$13:$A$312,0)),"未登録の部品番号"))</f>
      </c>
      <c r="D784" s="9"/>
      <c r="E784" s="9"/>
      <c r="F784" s="9"/>
      <c r="G784" s="9"/>
      <c r="H784" s="9"/>
    </row>
    <row r="785" spans="1:8" x14ac:dyDescent="0.25">
      <c r="A785" s="15"/>
      <c r="B785" s="9"/>
      <c r="C785" s="10">
        <f>IF(B785="","",IFERROR(INDEX('部品'!$B$13:$B$312,MATCH(B785,'部品'!$A$13:$A$312,0)),"未登録の部品番号"))</f>
      </c>
      <c r="D785" s="9"/>
      <c r="E785" s="9"/>
      <c r="F785" s="9"/>
      <c r="G785" s="9"/>
      <c r="H785" s="9"/>
    </row>
    <row r="786" spans="1:8" x14ac:dyDescent="0.25">
      <c r="A786" s="15"/>
      <c r="B786" s="9"/>
      <c r="C786" s="10">
        <f>IF(B786="","",IFERROR(INDEX('部品'!$B$13:$B$312,MATCH(B786,'部品'!$A$13:$A$312,0)),"未登録の部品番号"))</f>
      </c>
      <c r="D786" s="9"/>
      <c r="E786" s="9"/>
      <c r="F786" s="9"/>
      <c r="G786" s="9"/>
      <c r="H786" s="9"/>
    </row>
    <row r="787" spans="1:8" x14ac:dyDescent="0.25">
      <c r="A787" s="15"/>
      <c r="B787" s="9"/>
      <c r="C787" s="10">
        <f>IF(B787="","",IFERROR(INDEX('部品'!$B$13:$B$312,MATCH(B787,'部品'!$A$13:$A$312,0)),"未登録の部品番号"))</f>
      </c>
      <c r="D787" s="9"/>
      <c r="E787" s="9"/>
      <c r="F787" s="9"/>
      <c r="G787" s="9"/>
      <c r="H787" s="9"/>
    </row>
    <row r="788" spans="1:8" x14ac:dyDescent="0.25">
      <c r="A788" s="15"/>
      <c r="B788" s="9"/>
      <c r="C788" s="10">
        <f>IF(B788="","",IFERROR(INDEX('部品'!$B$13:$B$312,MATCH(B788,'部品'!$A$13:$A$312,0)),"未登録の部品番号"))</f>
      </c>
      <c r="D788" s="9"/>
      <c r="E788" s="9"/>
      <c r="F788" s="9"/>
      <c r="G788" s="9"/>
      <c r="H788" s="9"/>
    </row>
    <row r="789" spans="1:8" x14ac:dyDescent="0.25">
      <c r="A789" s="15"/>
      <c r="B789" s="9"/>
      <c r="C789" s="10">
        <f>IF(B789="","",IFERROR(INDEX('部品'!$B$13:$B$312,MATCH(B789,'部品'!$A$13:$A$312,0)),"未登録の部品番号"))</f>
      </c>
      <c r="D789" s="9"/>
      <c r="E789" s="9"/>
      <c r="F789" s="9"/>
      <c r="G789" s="9"/>
      <c r="H789" s="9"/>
    </row>
    <row r="790" spans="1:8" x14ac:dyDescent="0.25">
      <c r="A790" s="15"/>
      <c r="B790" s="9"/>
      <c r="C790" s="10">
        <f>IF(B790="","",IFERROR(INDEX('部品'!$B$13:$B$312,MATCH(B790,'部品'!$A$13:$A$312,0)),"未登録の部品番号"))</f>
      </c>
      <c r="D790" s="9"/>
      <c r="E790" s="9"/>
      <c r="F790" s="9"/>
      <c r="G790" s="9"/>
      <c r="H790" s="9"/>
    </row>
    <row r="791" spans="1:8" x14ac:dyDescent="0.25">
      <c r="A791" s="15"/>
      <c r="B791" s="9"/>
      <c r="C791" s="10">
        <f>IF(B791="","",IFERROR(INDEX('部品'!$B$13:$B$312,MATCH(B791,'部品'!$A$13:$A$312,0)),"未登録の部品番号"))</f>
      </c>
      <c r="D791" s="9"/>
      <c r="E791" s="9"/>
      <c r="F791" s="9"/>
      <c r="G791" s="9"/>
      <c r="H791" s="9"/>
    </row>
    <row r="792" spans="1:8" x14ac:dyDescent="0.25">
      <c r="A792" s="15"/>
      <c r="B792" s="9"/>
      <c r="C792" s="10">
        <f>IF(B792="","",IFERROR(INDEX('部品'!$B$13:$B$312,MATCH(B792,'部品'!$A$13:$A$312,0)),"未登録の部品番号"))</f>
      </c>
      <c r="D792" s="9"/>
      <c r="E792" s="9"/>
      <c r="F792" s="9"/>
      <c r="G792" s="9"/>
      <c r="H792" s="9"/>
    </row>
    <row r="793" spans="1:8" x14ac:dyDescent="0.25">
      <c r="A793" s="15"/>
      <c r="B793" s="9"/>
      <c r="C793" s="10">
        <f>IF(B793="","",IFERROR(INDEX('部品'!$B$13:$B$312,MATCH(B793,'部品'!$A$13:$A$312,0)),"未登録の部品番号"))</f>
      </c>
      <c r="D793" s="9"/>
      <c r="E793" s="9"/>
      <c r="F793" s="9"/>
      <c r="G793" s="9"/>
      <c r="H793" s="9"/>
    </row>
    <row r="794" spans="1:8" x14ac:dyDescent="0.25">
      <c r="A794" s="15"/>
      <c r="B794" s="9"/>
      <c r="C794" s="10">
        <f>IF(B794="","",IFERROR(INDEX('部品'!$B$13:$B$312,MATCH(B794,'部品'!$A$13:$A$312,0)),"未登録の部品番号"))</f>
      </c>
      <c r="D794" s="9"/>
      <c r="E794" s="9"/>
      <c r="F794" s="9"/>
      <c r="G794" s="9"/>
      <c r="H794" s="9"/>
    </row>
    <row r="795" spans="1:8" x14ac:dyDescent="0.25">
      <c r="A795" s="15"/>
      <c r="B795" s="9"/>
      <c r="C795" s="10">
        <f>IF(B795="","",IFERROR(INDEX('部品'!$B$13:$B$312,MATCH(B795,'部品'!$A$13:$A$312,0)),"未登録の部品番号"))</f>
      </c>
      <c r="D795" s="9"/>
      <c r="E795" s="9"/>
      <c r="F795" s="9"/>
      <c r="G795" s="9"/>
      <c r="H795" s="9"/>
    </row>
    <row r="796" spans="1:8" x14ac:dyDescent="0.25">
      <c r="A796" s="15"/>
      <c r="B796" s="9"/>
      <c r="C796" s="10">
        <f>IF(B796="","",IFERROR(INDEX('部品'!$B$13:$B$312,MATCH(B796,'部品'!$A$13:$A$312,0)),"未登録の部品番号"))</f>
      </c>
      <c r="D796" s="9"/>
      <c r="E796" s="9"/>
      <c r="F796" s="9"/>
      <c r="G796" s="9"/>
      <c r="H796" s="9"/>
    </row>
    <row r="797" spans="1:8" x14ac:dyDescent="0.25">
      <c r="A797" s="15"/>
      <c r="B797" s="9"/>
      <c r="C797" s="10">
        <f>IF(B797="","",IFERROR(INDEX('部品'!$B$13:$B$312,MATCH(B797,'部品'!$A$13:$A$312,0)),"未登録の部品番号"))</f>
      </c>
      <c r="D797" s="9"/>
      <c r="E797" s="9"/>
      <c r="F797" s="9"/>
      <c r="G797" s="9"/>
      <c r="H797" s="9"/>
    </row>
    <row r="798" spans="1:8" x14ac:dyDescent="0.25">
      <c r="A798" s="15"/>
      <c r="B798" s="9"/>
      <c r="C798" s="10">
        <f>IF(B798="","",IFERROR(INDEX('部品'!$B$13:$B$312,MATCH(B798,'部品'!$A$13:$A$312,0)),"未登録の部品番号"))</f>
      </c>
      <c r="D798" s="9"/>
      <c r="E798" s="9"/>
      <c r="F798" s="9"/>
      <c r="G798" s="9"/>
      <c r="H798" s="9"/>
    </row>
    <row r="799" spans="1:8" x14ac:dyDescent="0.25">
      <c r="A799" s="15"/>
      <c r="B799" s="9"/>
      <c r="C799" s="10">
        <f>IF(B799="","",IFERROR(INDEX('部品'!$B$13:$B$312,MATCH(B799,'部品'!$A$13:$A$312,0)),"未登録の部品番号"))</f>
      </c>
      <c r="D799" s="9"/>
      <c r="E799" s="9"/>
      <c r="F799" s="9"/>
      <c r="G799" s="9"/>
      <c r="H799" s="9"/>
    </row>
    <row r="800" spans="1:8" x14ac:dyDescent="0.25">
      <c r="A800" s="15"/>
      <c r="B800" s="9"/>
      <c r="C800" s="10">
        <f>IF(B800="","",IFERROR(INDEX('部品'!$B$13:$B$312,MATCH(B800,'部品'!$A$13:$A$312,0)),"未登録の部品番号"))</f>
      </c>
      <c r="D800" s="9"/>
      <c r="E800" s="9"/>
      <c r="F800" s="9"/>
      <c r="G800" s="9"/>
      <c r="H800" s="9"/>
    </row>
    <row r="801" spans="1:8" x14ac:dyDescent="0.25">
      <c r="A801" s="15"/>
      <c r="B801" s="9"/>
      <c r="C801" s="10">
        <f>IF(B801="","",IFERROR(INDEX('部品'!$B$13:$B$312,MATCH(B801,'部品'!$A$13:$A$312,0)),"未登録の部品番号"))</f>
      </c>
      <c r="D801" s="9"/>
      <c r="E801" s="9"/>
      <c r="F801" s="9"/>
      <c r="G801" s="9"/>
      <c r="H801" s="9"/>
    </row>
    <row r="802" spans="1:8" x14ac:dyDescent="0.25">
      <c r="A802" s="15"/>
      <c r="B802" s="9"/>
      <c r="C802" s="10">
        <f>IF(B802="","",IFERROR(INDEX('部品'!$B$13:$B$312,MATCH(B802,'部品'!$A$13:$A$312,0)),"未登録の部品番号"))</f>
      </c>
      <c r="D802" s="9"/>
      <c r="E802" s="9"/>
      <c r="F802" s="9"/>
      <c r="G802" s="9"/>
      <c r="H802" s="9"/>
    </row>
    <row r="803" spans="1:8" x14ac:dyDescent="0.25">
      <c r="A803" s="15"/>
      <c r="B803" s="9"/>
      <c r="C803" s="10">
        <f>IF(B803="","",IFERROR(INDEX('部品'!$B$13:$B$312,MATCH(B803,'部品'!$A$13:$A$312,0)),"未登録の部品番号"))</f>
      </c>
      <c r="D803" s="9"/>
      <c r="E803" s="9"/>
      <c r="F803" s="9"/>
      <c r="G803" s="9"/>
      <c r="H803" s="9"/>
    </row>
    <row r="804" spans="1:8" x14ac:dyDescent="0.25">
      <c r="A804" s="15"/>
      <c r="B804" s="9"/>
      <c r="C804" s="10">
        <f>IF(B804="","",IFERROR(INDEX('部品'!$B$13:$B$312,MATCH(B804,'部品'!$A$13:$A$312,0)),"未登録の部品番号"))</f>
      </c>
      <c r="D804" s="9"/>
      <c r="E804" s="9"/>
      <c r="F804" s="9"/>
      <c r="G804" s="9"/>
      <c r="H804" s="9"/>
    </row>
    <row r="805" spans="1:8" x14ac:dyDescent="0.25">
      <c r="A805" s="15"/>
      <c r="B805" s="9"/>
      <c r="C805" s="10">
        <f>IF(B805="","",IFERROR(INDEX('部品'!$B$13:$B$312,MATCH(B805,'部品'!$A$13:$A$312,0)),"未登録の部品番号"))</f>
      </c>
      <c r="D805" s="9"/>
      <c r="E805" s="9"/>
      <c r="F805" s="9"/>
      <c r="G805" s="9"/>
      <c r="H805" s="9"/>
    </row>
    <row r="806" spans="1:8" x14ac:dyDescent="0.25">
      <c r="A806" s="15"/>
      <c r="B806" s="9"/>
      <c r="C806" s="10">
        <f>IF(B806="","",IFERROR(INDEX('部品'!$B$13:$B$312,MATCH(B806,'部品'!$A$13:$A$312,0)),"未登録の部品番号"))</f>
      </c>
      <c r="D806" s="9"/>
      <c r="E806" s="9"/>
      <c r="F806" s="9"/>
      <c r="G806" s="9"/>
      <c r="H806" s="9"/>
    </row>
    <row r="807" spans="1:8" x14ac:dyDescent="0.25">
      <c r="A807" s="15"/>
      <c r="B807" s="9"/>
      <c r="C807" s="10">
        <f>IF(B807="","",IFERROR(INDEX('部品'!$B$13:$B$312,MATCH(B807,'部品'!$A$13:$A$312,0)),"未登録の部品番号"))</f>
      </c>
      <c r="D807" s="9"/>
      <c r="E807" s="9"/>
      <c r="F807" s="9"/>
      <c r="G807" s="9"/>
      <c r="H807" s="9"/>
    </row>
    <row r="808" spans="1:8" x14ac:dyDescent="0.25">
      <c r="A808" s="15"/>
      <c r="B808" s="9"/>
      <c r="C808" s="10">
        <f>IF(B808="","",IFERROR(INDEX('部品'!$B$13:$B$312,MATCH(B808,'部品'!$A$13:$A$312,0)),"未登録の部品番号"))</f>
      </c>
      <c r="D808" s="9"/>
      <c r="E808" s="9"/>
      <c r="F808" s="9"/>
      <c r="G808" s="9"/>
      <c r="H808" s="9"/>
    </row>
    <row r="809" spans="1:8" x14ac:dyDescent="0.25">
      <c r="A809" s="15"/>
      <c r="B809" s="9"/>
      <c r="C809" s="10">
        <f>IF(B809="","",IFERROR(INDEX('部品'!$B$13:$B$312,MATCH(B809,'部品'!$A$13:$A$312,0)),"未登録の部品番号"))</f>
      </c>
      <c r="D809" s="9"/>
      <c r="E809" s="9"/>
      <c r="F809" s="9"/>
      <c r="G809" s="9"/>
      <c r="H809" s="9"/>
    </row>
    <row r="810" spans="1:8" x14ac:dyDescent="0.25">
      <c r="A810" s="15"/>
      <c r="B810" s="9"/>
      <c r="C810" s="10">
        <f>IF(B810="","",IFERROR(INDEX('部品'!$B$13:$B$312,MATCH(B810,'部品'!$A$13:$A$312,0)),"未登録の部品番号"))</f>
      </c>
      <c r="D810" s="9"/>
      <c r="E810" s="9"/>
      <c r="F810" s="9"/>
      <c r="G810" s="9"/>
      <c r="H810" s="9"/>
    </row>
    <row r="811" spans="1:8" x14ac:dyDescent="0.25">
      <c r="A811" s="15"/>
      <c r="B811" s="9"/>
      <c r="C811" s="10">
        <f>IF(B811="","",IFERROR(INDEX('部品'!$B$13:$B$312,MATCH(B811,'部品'!$A$13:$A$312,0)),"未登録の部品番号"))</f>
      </c>
      <c r="D811" s="9"/>
      <c r="E811" s="9"/>
      <c r="F811" s="9"/>
      <c r="G811" s="9"/>
      <c r="H811" s="9"/>
    </row>
    <row r="812" spans="1:8" x14ac:dyDescent="0.25">
      <c r="A812" s="15"/>
      <c r="B812" s="9"/>
      <c r="C812" s="10">
        <f>IF(B812="","",IFERROR(INDEX('部品'!$B$13:$B$312,MATCH(B812,'部品'!$A$13:$A$312,0)),"未登録の部品番号"))</f>
      </c>
      <c r="D812" s="9"/>
      <c r="E812" s="9"/>
      <c r="F812" s="9"/>
      <c r="G812" s="9"/>
      <c r="H812" s="9"/>
    </row>
    <row r="813" spans="1:8" x14ac:dyDescent="0.25">
      <c r="A813" s="15"/>
      <c r="B813" s="9"/>
      <c r="C813" s="10">
        <f>IF(B813="","",IFERROR(INDEX('部品'!$B$13:$B$312,MATCH(B813,'部品'!$A$13:$A$312,0)),"未登録の部品番号"))</f>
      </c>
      <c r="D813" s="9"/>
      <c r="E813" s="9"/>
      <c r="F813" s="9"/>
      <c r="G813" s="9"/>
      <c r="H813" s="9"/>
    </row>
    <row r="814" spans="1:8" x14ac:dyDescent="0.25">
      <c r="A814" s="15"/>
      <c r="B814" s="9"/>
      <c r="C814" s="10">
        <f>IF(B814="","",IFERROR(INDEX('部品'!$B$13:$B$312,MATCH(B814,'部品'!$A$13:$A$312,0)),"未登録の部品番号"))</f>
      </c>
      <c r="D814" s="9"/>
      <c r="E814" s="9"/>
      <c r="F814" s="9"/>
      <c r="G814" s="9"/>
      <c r="H814" s="9"/>
    </row>
    <row r="815" spans="1:8" x14ac:dyDescent="0.25">
      <c r="A815" s="15"/>
      <c r="B815" s="9"/>
      <c r="C815" s="10">
        <f>IF(B815="","",IFERROR(INDEX('部品'!$B$13:$B$312,MATCH(B815,'部品'!$A$13:$A$312,0)),"未登録の部品番号"))</f>
      </c>
      <c r="D815" s="9"/>
      <c r="E815" s="9"/>
      <c r="F815" s="9"/>
      <c r="G815" s="9"/>
      <c r="H815" s="9"/>
    </row>
    <row r="816" spans="1:8" x14ac:dyDescent="0.25">
      <c r="A816" s="15"/>
      <c r="B816" s="9"/>
      <c r="C816" s="10">
        <f>IF(B816="","",IFERROR(INDEX('部品'!$B$13:$B$312,MATCH(B816,'部品'!$A$13:$A$312,0)),"未登録の部品番号"))</f>
      </c>
      <c r="D816" s="9"/>
      <c r="E816" s="9"/>
      <c r="F816" s="9"/>
      <c r="G816" s="9"/>
      <c r="H816" s="9"/>
    </row>
    <row r="817" spans="1:8" x14ac:dyDescent="0.25">
      <c r="A817" s="15"/>
      <c r="B817" s="9"/>
      <c r="C817" s="10">
        <f>IF(B817="","",IFERROR(INDEX('部品'!$B$13:$B$312,MATCH(B817,'部品'!$A$13:$A$312,0)),"未登録の部品番号"))</f>
      </c>
      <c r="D817" s="9"/>
      <c r="E817" s="9"/>
      <c r="F817" s="9"/>
      <c r="G817" s="9"/>
      <c r="H817" s="9"/>
    </row>
    <row r="818" spans="1:8" x14ac:dyDescent="0.25">
      <c r="A818" s="15"/>
      <c r="B818" s="9"/>
      <c r="C818" s="10">
        <f>IF(B818="","",IFERROR(INDEX('部品'!$B$13:$B$312,MATCH(B818,'部品'!$A$13:$A$312,0)),"未登録の部品番号"))</f>
      </c>
      <c r="D818" s="9"/>
      <c r="E818" s="9"/>
      <c r="F818" s="9"/>
      <c r="G818" s="9"/>
      <c r="H818" s="9"/>
    </row>
    <row r="819" spans="1:8" x14ac:dyDescent="0.25">
      <c r="A819" s="15"/>
      <c r="B819" s="9"/>
      <c r="C819" s="10">
        <f>IF(B819="","",IFERROR(INDEX('部品'!$B$13:$B$312,MATCH(B819,'部品'!$A$13:$A$312,0)),"未登録の部品番号"))</f>
      </c>
      <c r="D819" s="9"/>
      <c r="E819" s="9"/>
      <c r="F819" s="9"/>
      <c r="G819" s="9"/>
      <c r="H819" s="9"/>
    </row>
    <row r="820" spans="1:8" x14ac:dyDescent="0.25">
      <c r="A820" s="15"/>
      <c r="B820" s="9"/>
      <c r="C820" s="10">
        <f>IF(B820="","",IFERROR(INDEX('部品'!$B$13:$B$312,MATCH(B820,'部品'!$A$13:$A$312,0)),"未登録の部品番号"))</f>
      </c>
      <c r="D820" s="9"/>
      <c r="E820" s="9"/>
      <c r="F820" s="9"/>
      <c r="G820" s="9"/>
      <c r="H820" s="9"/>
    </row>
    <row r="821" spans="1:8" x14ac:dyDescent="0.25">
      <c r="A821" s="15"/>
      <c r="B821" s="9"/>
      <c r="C821" s="10">
        <f>IF(B821="","",IFERROR(INDEX('部品'!$B$13:$B$312,MATCH(B821,'部品'!$A$13:$A$312,0)),"未登録の部品番号"))</f>
      </c>
      <c r="D821" s="9"/>
      <c r="E821" s="9"/>
      <c r="F821" s="9"/>
      <c r="G821" s="9"/>
      <c r="H821" s="9"/>
    </row>
    <row r="822" spans="1:8" x14ac:dyDescent="0.25">
      <c r="A822" s="15"/>
      <c r="B822" s="9"/>
      <c r="C822" s="10">
        <f>IF(B822="","",IFERROR(INDEX('部品'!$B$13:$B$312,MATCH(B822,'部品'!$A$13:$A$312,0)),"未登録の部品番号"))</f>
      </c>
      <c r="D822" s="9"/>
      <c r="E822" s="9"/>
      <c r="F822" s="9"/>
      <c r="G822" s="9"/>
      <c r="H822" s="9"/>
    </row>
    <row r="823" spans="1:8" x14ac:dyDescent="0.25">
      <c r="A823" s="15"/>
      <c r="B823" s="9"/>
      <c r="C823" s="10">
        <f>IF(B823="","",IFERROR(INDEX('部品'!$B$13:$B$312,MATCH(B823,'部品'!$A$13:$A$312,0)),"未登録の部品番号"))</f>
      </c>
      <c r="D823" s="9"/>
      <c r="E823" s="9"/>
      <c r="F823" s="9"/>
      <c r="G823" s="9"/>
      <c r="H823" s="9"/>
    </row>
    <row r="824" spans="1:8" x14ac:dyDescent="0.25">
      <c r="A824" s="15"/>
      <c r="B824" s="9"/>
      <c r="C824" s="10">
        <f>IF(B824="","",IFERROR(INDEX('部品'!$B$13:$B$312,MATCH(B824,'部品'!$A$13:$A$312,0)),"未登録の部品番号"))</f>
      </c>
      <c r="D824" s="9"/>
      <c r="E824" s="9"/>
      <c r="F824" s="9"/>
      <c r="G824" s="9"/>
      <c r="H824" s="9"/>
    </row>
    <row r="825" spans="1:8" x14ac:dyDescent="0.25">
      <c r="A825" s="15"/>
      <c r="B825" s="9"/>
      <c r="C825" s="10">
        <f>IF(B825="","",IFERROR(INDEX('部品'!$B$13:$B$312,MATCH(B825,'部品'!$A$13:$A$312,0)),"未登録の部品番号"))</f>
      </c>
      <c r="D825" s="9"/>
      <c r="E825" s="9"/>
      <c r="F825" s="9"/>
      <c r="G825" s="9"/>
      <c r="H825" s="9"/>
    </row>
    <row r="826" spans="1:8" x14ac:dyDescent="0.25">
      <c r="A826" s="15"/>
      <c r="B826" s="9"/>
      <c r="C826" s="10">
        <f>IF(B826="","",IFERROR(INDEX('部品'!$B$13:$B$312,MATCH(B826,'部品'!$A$13:$A$312,0)),"未登録の部品番号"))</f>
      </c>
      <c r="D826" s="9"/>
      <c r="E826" s="9"/>
      <c r="F826" s="9"/>
      <c r="G826" s="9"/>
      <c r="H826" s="9"/>
    </row>
    <row r="827" spans="1:8" x14ac:dyDescent="0.25">
      <c r="A827" s="15"/>
      <c r="B827" s="9"/>
      <c r="C827" s="10">
        <f>IF(B827="","",IFERROR(INDEX('部品'!$B$13:$B$312,MATCH(B827,'部品'!$A$13:$A$312,0)),"未登録の部品番号"))</f>
      </c>
      <c r="D827" s="9"/>
      <c r="E827" s="9"/>
      <c r="F827" s="9"/>
      <c r="G827" s="9"/>
      <c r="H827" s="9"/>
    </row>
    <row r="828" spans="1:8" x14ac:dyDescent="0.25">
      <c r="A828" s="15"/>
      <c r="B828" s="9"/>
      <c r="C828" s="10">
        <f>IF(B828="","",IFERROR(INDEX('部品'!$B$13:$B$312,MATCH(B828,'部品'!$A$13:$A$312,0)),"未登録の部品番号"))</f>
      </c>
      <c r="D828" s="9"/>
      <c r="E828" s="9"/>
      <c r="F828" s="9"/>
      <c r="G828" s="9"/>
      <c r="H828" s="9"/>
    </row>
    <row r="829" spans="1:8" x14ac:dyDescent="0.25">
      <c r="A829" s="15"/>
      <c r="B829" s="9"/>
      <c r="C829" s="10">
        <f>IF(B829="","",IFERROR(INDEX('部品'!$B$13:$B$312,MATCH(B829,'部品'!$A$13:$A$312,0)),"未登録の部品番号"))</f>
      </c>
      <c r="D829" s="9"/>
      <c r="E829" s="9"/>
      <c r="F829" s="9"/>
      <c r="G829" s="9"/>
      <c r="H829" s="9"/>
    </row>
    <row r="830" spans="1:8" x14ac:dyDescent="0.25">
      <c r="A830" s="15"/>
      <c r="B830" s="9"/>
      <c r="C830" s="10">
        <f>IF(B830="","",IFERROR(INDEX('部品'!$B$13:$B$312,MATCH(B830,'部品'!$A$13:$A$312,0)),"未登録の部品番号"))</f>
      </c>
      <c r="D830" s="9"/>
      <c r="E830" s="9"/>
      <c r="F830" s="9"/>
      <c r="G830" s="9"/>
      <c r="H830" s="9"/>
    </row>
    <row r="831" spans="1:8" x14ac:dyDescent="0.25">
      <c r="A831" s="15"/>
      <c r="B831" s="9"/>
      <c r="C831" s="10">
        <f>IF(B831="","",IFERROR(INDEX('部品'!$B$13:$B$312,MATCH(B831,'部品'!$A$13:$A$312,0)),"未登録の部品番号"))</f>
      </c>
      <c r="D831" s="9"/>
      <c r="E831" s="9"/>
      <c r="F831" s="9"/>
      <c r="G831" s="9"/>
      <c r="H831" s="9"/>
    </row>
    <row r="832" spans="1:8" x14ac:dyDescent="0.25">
      <c r="A832" s="15"/>
      <c r="B832" s="9"/>
      <c r="C832" s="10">
        <f>IF(B832="","",IFERROR(INDEX('部品'!$B$13:$B$312,MATCH(B832,'部品'!$A$13:$A$312,0)),"未登録の部品番号"))</f>
      </c>
      <c r="D832" s="9"/>
      <c r="E832" s="9"/>
      <c r="F832" s="9"/>
      <c r="G832" s="9"/>
      <c r="H832" s="9"/>
    </row>
    <row r="833" spans="1:8" x14ac:dyDescent="0.25">
      <c r="A833" s="15"/>
      <c r="B833" s="9"/>
      <c r="C833" s="10">
        <f>IF(B833="","",IFERROR(INDEX('部品'!$B$13:$B$312,MATCH(B833,'部品'!$A$13:$A$312,0)),"未登録の部品番号"))</f>
      </c>
      <c r="D833" s="9"/>
      <c r="E833" s="9"/>
      <c r="F833" s="9"/>
      <c r="G833" s="9"/>
      <c r="H833" s="9"/>
    </row>
    <row r="834" spans="1:8" x14ac:dyDescent="0.25">
      <c r="A834" s="15"/>
      <c r="B834" s="9"/>
      <c r="C834" s="10">
        <f>IF(B834="","",IFERROR(INDEX('部品'!$B$13:$B$312,MATCH(B834,'部品'!$A$13:$A$312,0)),"未登録の部品番号"))</f>
      </c>
      <c r="D834" s="9"/>
      <c r="E834" s="9"/>
      <c r="F834" s="9"/>
      <c r="G834" s="9"/>
      <c r="H834" s="9"/>
    </row>
    <row r="835" spans="1:8" x14ac:dyDescent="0.25">
      <c r="A835" s="15"/>
      <c r="B835" s="9"/>
      <c r="C835" s="10">
        <f>IF(B835="","",IFERROR(INDEX('部品'!$B$13:$B$312,MATCH(B835,'部品'!$A$13:$A$312,0)),"未登録の部品番号"))</f>
      </c>
      <c r="D835" s="9"/>
      <c r="E835" s="9"/>
      <c r="F835" s="9"/>
      <c r="G835" s="9"/>
      <c r="H835" s="9"/>
    </row>
    <row r="836" spans="1:8" x14ac:dyDescent="0.25">
      <c r="A836" s="15"/>
      <c r="B836" s="9"/>
      <c r="C836" s="10">
        <f>IF(B836="","",IFERROR(INDEX('部品'!$B$13:$B$312,MATCH(B836,'部品'!$A$13:$A$312,0)),"未登録の部品番号"))</f>
      </c>
      <c r="D836" s="9"/>
      <c r="E836" s="9"/>
      <c r="F836" s="9"/>
      <c r="G836" s="9"/>
      <c r="H836" s="9"/>
    </row>
    <row r="837" spans="1:8" x14ac:dyDescent="0.25">
      <c r="A837" s="15"/>
      <c r="B837" s="9"/>
      <c r="C837" s="10">
        <f>IF(B837="","",IFERROR(INDEX('部品'!$B$13:$B$312,MATCH(B837,'部品'!$A$13:$A$312,0)),"未登録の部品番号"))</f>
      </c>
      <c r="D837" s="9"/>
      <c r="E837" s="9"/>
      <c r="F837" s="9"/>
      <c r="G837" s="9"/>
      <c r="H837" s="9"/>
    </row>
    <row r="838" spans="1:8" x14ac:dyDescent="0.25">
      <c r="A838" s="15"/>
      <c r="B838" s="9"/>
      <c r="C838" s="10">
        <f>IF(B838="","",IFERROR(INDEX('部品'!$B$13:$B$312,MATCH(B838,'部品'!$A$13:$A$312,0)),"未登録の部品番号"))</f>
      </c>
      <c r="D838" s="9"/>
      <c r="E838" s="9"/>
      <c r="F838" s="9"/>
      <c r="G838" s="9"/>
      <c r="H838" s="9"/>
    </row>
    <row r="839" spans="1:8" x14ac:dyDescent="0.25">
      <c r="A839" s="15"/>
      <c r="B839" s="9"/>
      <c r="C839" s="10">
        <f>IF(B839="","",IFERROR(INDEX('部品'!$B$13:$B$312,MATCH(B839,'部品'!$A$13:$A$312,0)),"未登録の部品番号"))</f>
      </c>
      <c r="D839" s="9"/>
      <c r="E839" s="9"/>
      <c r="F839" s="9"/>
      <c r="G839" s="9"/>
      <c r="H839" s="9"/>
    </row>
    <row r="840" spans="1:8" x14ac:dyDescent="0.25">
      <c r="A840" s="15"/>
      <c r="B840" s="9"/>
      <c r="C840" s="10">
        <f>IF(B840="","",IFERROR(INDEX('部品'!$B$13:$B$312,MATCH(B840,'部品'!$A$13:$A$312,0)),"未登録の部品番号"))</f>
      </c>
      <c r="D840" s="9"/>
      <c r="E840" s="9"/>
      <c r="F840" s="9"/>
      <c r="G840" s="9"/>
      <c r="H840" s="9"/>
    </row>
    <row r="841" spans="1:8" x14ac:dyDescent="0.25">
      <c r="A841" s="15"/>
      <c r="B841" s="9"/>
      <c r="C841" s="10">
        <f>IF(B841="","",IFERROR(INDEX('部品'!$B$13:$B$312,MATCH(B841,'部品'!$A$13:$A$312,0)),"未登録の部品番号"))</f>
      </c>
      <c r="D841" s="9"/>
      <c r="E841" s="9"/>
      <c r="F841" s="9"/>
      <c r="G841" s="9"/>
      <c r="H841" s="9"/>
    </row>
    <row r="842" spans="1:8" x14ac:dyDescent="0.25">
      <c r="A842" s="15"/>
      <c r="B842" s="9"/>
      <c r="C842" s="10">
        <f>IF(B842="","",IFERROR(INDEX('部品'!$B$13:$B$312,MATCH(B842,'部品'!$A$13:$A$312,0)),"未登録の部品番号"))</f>
      </c>
      <c r="D842" s="9"/>
      <c r="E842" s="9"/>
      <c r="F842" s="9"/>
      <c r="G842" s="9"/>
      <c r="H842" s="9"/>
    </row>
    <row r="843" spans="1:8" x14ac:dyDescent="0.25">
      <c r="A843" s="15"/>
      <c r="B843" s="9"/>
      <c r="C843" s="10">
        <f>IF(B843="","",IFERROR(INDEX('部品'!$B$13:$B$312,MATCH(B843,'部品'!$A$13:$A$312,0)),"未登録の部品番号"))</f>
      </c>
      <c r="D843" s="9"/>
      <c r="E843" s="9"/>
      <c r="F843" s="9"/>
      <c r="G843" s="9"/>
      <c r="H843" s="9"/>
    </row>
    <row r="844" spans="1:8" x14ac:dyDescent="0.25">
      <c r="A844" s="15"/>
      <c r="B844" s="9"/>
      <c r="C844" s="10">
        <f>IF(B844="","",IFERROR(INDEX('部品'!$B$13:$B$312,MATCH(B844,'部品'!$A$13:$A$312,0)),"未登録の部品番号"))</f>
      </c>
      <c r="D844" s="9"/>
      <c r="E844" s="9"/>
      <c r="F844" s="9"/>
      <c r="G844" s="9"/>
      <c r="H844" s="9"/>
    </row>
    <row r="845" spans="1:8" x14ac:dyDescent="0.25">
      <c r="A845" s="15"/>
      <c r="B845" s="9"/>
      <c r="C845" s="10">
        <f>IF(B845="","",IFERROR(INDEX('部品'!$B$13:$B$312,MATCH(B845,'部品'!$A$13:$A$312,0)),"未登録の部品番号"))</f>
      </c>
      <c r="D845" s="9"/>
      <c r="E845" s="9"/>
      <c r="F845" s="9"/>
      <c r="G845" s="9"/>
      <c r="H845" s="9"/>
    </row>
    <row r="846" spans="1:8" x14ac:dyDescent="0.25">
      <c r="A846" s="15"/>
      <c r="B846" s="9"/>
      <c r="C846" s="10">
        <f>IF(B846="","",IFERROR(INDEX('部品'!$B$13:$B$312,MATCH(B846,'部品'!$A$13:$A$312,0)),"未登録の部品番号"))</f>
      </c>
      <c r="D846" s="9"/>
      <c r="E846" s="9"/>
      <c r="F846" s="9"/>
      <c r="G846" s="9"/>
      <c r="H846" s="9"/>
    </row>
    <row r="847" spans="1:8" x14ac:dyDescent="0.25">
      <c r="A847" s="15"/>
      <c r="B847" s="9"/>
      <c r="C847" s="10">
        <f>IF(B847="","",IFERROR(INDEX('部品'!$B$13:$B$312,MATCH(B847,'部品'!$A$13:$A$312,0)),"未登録の部品番号"))</f>
      </c>
      <c r="D847" s="9"/>
      <c r="E847" s="9"/>
      <c r="F847" s="9"/>
      <c r="G847" s="9"/>
      <c r="H847" s="9"/>
    </row>
    <row r="848" spans="1:8" x14ac:dyDescent="0.25">
      <c r="A848" s="15"/>
      <c r="B848" s="9"/>
      <c r="C848" s="10">
        <f>IF(B848="","",IFERROR(INDEX('部品'!$B$13:$B$312,MATCH(B848,'部品'!$A$13:$A$312,0)),"未登録の部品番号"))</f>
      </c>
      <c r="D848" s="9"/>
      <c r="E848" s="9"/>
      <c r="F848" s="9"/>
      <c r="G848" s="9"/>
      <c r="H848" s="9"/>
    </row>
    <row r="849" spans="1:8" x14ac:dyDescent="0.25">
      <c r="A849" s="15"/>
      <c r="B849" s="9"/>
      <c r="C849" s="10">
        <f>IF(B849="","",IFERROR(INDEX('部品'!$B$13:$B$312,MATCH(B849,'部品'!$A$13:$A$312,0)),"未登録の部品番号"))</f>
      </c>
      <c r="D849" s="9"/>
      <c r="E849" s="9"/>
      <c r="F849" s="9"/>
      <c r="G849" s="9"/>
      <c r="H849" s="9"/>
    </row>
    <row r="850" spans="1:8" x14ac:dyDescent="0.25">
      <c r="A850" s="15"/>
      <c r="B850" s="9"/>
      <c r="C850" s="10">
        <f>IF(B850="","",IFERROR(INDEX('部品'!$B$13:$B$312,MATCH(B850,'部品'!$A$13:$A$312,0)),"未登録の部品番号"))</f>
      </c>
      <c r="D850" s="9"/>
      <c r="E850" s="9"/>
      <c r="F850" s="9"/>
      <c r="G850" s="9"/>
      <c r="H850" s="9"/>
    </row>
    <row r="851" spans="1:8" x14ac:dyDescent="0.25">
      <c r="A851" s="15"/>
      <c r="B851" s="9"/>
      <c r="C851" s="10">
        <f>IF(B851="","",IFERROR(INDEX('部品'!$B$13:$B$312,MATCH(B851,'部品'!$A$13:$A$312,0)),"未登録の部品番号"))</f>
      </c>
      <c r="D851" s="9"/>
      <c r="E851" s="9"/>
      <c r="F851" s="9"/>
      <c r="G851" s="9"/>
      <c r="H851" s="9"/>
    </row>
    <row r="852" spans="1:8" x14ac:dyDescent="0.25">
      <c r="A852" s="15"/>
      <c r="B852" s="9"/>
      <c r="C852" s="10">
        <f>IF(B852="","",IFERROR(INDEX('部品'!$B$13:$B$312,MATCH(B852,'部品'!$A$13:$A$312,0)),"未登録の部品番号"))</f>
      </c>
      <c r="D852" s="9"/>
      <c r="E852" s="9"/>
      <c r="F852" s="9"/>
      <c r="G852" s="9"/>
      <c r="H852" s="9"/>
    </row>
    <row r="853" spans="1:8" x14ac:dyDescent="0.25">
      <c r="A853" s="15"/>
      <c r="B853" s="9"/>
      <c r="C853" s="10">
        <f>IF(B853="","",IFERROR(INDEX('部品'!$B$13:$B$312,MATCH(B853,'部品'!$A$13:$A$312,0)),"未登録の部品番号"))</f>
      </c>
      <c r="D853" s="9"/>
      <c r="E853" s="9"/>
      <c r="F853" s="9"/>
      <c r="G853" s="9"/>
      <c r="H853" s="9"/>
    </row>
    <row r="854" spans="1:8" x14ac:dyDescent="0.25">
      <c r="A854" s="15"/>
      <c r="B854" s="9"/>
      <c r="C854" s="10">
        <f>IF(B854="","",IFERROR(INDEX('部品'!$B$13:$B$312,MATCH(B854,'部品'!$A$13:$A$312,0)),"未登録の部品番号"))</f>
      </c>
      <c r="D854" s="9"/>
      <c r="E854" s="9"/>
      <c r="F854" s="9"/>
      <c r="G854" s="9"/>
      <c r="H854" s="9"/>
    </row>
    <row r="855" spans="1:8" x14ac:dyDescent="0.25">
      <c r="A855" s="15"/>
      <c r="B855" s="9"/>
      <c r="C855" s="10">
        <f>IF(B855="","",IFERROR(INDEX('部品'!$B$13:$B$312,MATCH(B855,'部品'!$A$13:$A$312,0)),"未登録の部品番号"))</f>
      </c>
      <c r="D855" s="9"/>
      <c r="E855" s="9"/>
      <c r="F855" s="9"/>
      <c r="G855" s="9"/>
      <c r="H855" s="9"/>
    </row>
    <row r="856" spans="1:8" x14ac:dyDescent="0.25">
      <c r="A856" s="15"/>
      <c r="B856" s="9"/>
      <c r="C856" s="10">
        <f>IF(B856="","",IFERROR(INDEX('部品'!$B$13:$B$312,MATCH(B856,'部品'!$A$13:$A$312,0)),"未登録の部品番号"))</f>
      </c>
      <c r="D856" s="9"/>
      <c r="E856" s="9"/>
      <c r="F856" s="9"/>
      <c r="G856" s="9"/>
      <c r="H856" s="9"/>
    </row>
    <row r="857" spans="1:8" x14ac:dyDescent="0.25">
      <c r="A857" s="15"/>
      <c r="B857" s="9"/>
      <c r="C857" s="10">
        <f>IF(B857="","",IFERROR(INDEX('部品'!$B$13:$B$312,MATCH(B857,'部品'!$A$13:$A$312,0)),"未登録の部品番号"))</f>
      </c>
      <c r="D857" s="9"/>
      <c r="E857" s="9"/>
      <c r="F857" s="9"/>
      <c r="G857" s="9"/>
      <c r="H857" s="9"/>
    </row>
    <row r="858" spans="1:8" x14ac:dyDescent="0.25">
      <c r="A858" s="15"/>
      <c r="B858" s="9"/>
      <c r="C858" s="10">
        <f>IF(B858="","",IFERROR(INDEX('部品'!$B$13:$B$312,MATCH(B858,'部品'!$A$13:$A$312,0)),"未登録の部品番号"))</f>
      </c>
      <c r="D858" s="9"/>
      <c r="E858" s="9"/>
      <c r="F858" s="9"/>
      <c r="G858" s="9"/>
      <c r="H858" s="9"/>
    </row>
    <row r="859" spans="1:8" x14ac:dyDescent="0.25">
      <c r="A859" s="15"/>
      <c r="B859" s="9"/>
      <c r="C859" s="10">
        <f>IF(B859="","",IFERROR(INDEX('部品'!$B$13:$B$312,MATCH(B859,'部品'!$A$13:$A$312,0)),"未登録の部品番号"))</f>
      </c>
      <c r="D859" s="9"/>
      <c r="E859" s="9"/>
      <c r="F859" s="9"/>
      <c r="G859" s="9"/>
      <c r="H859" s="9"/>
    </row>
    <row r="860" spans="1:8" x14ac:dyDescent="0.25">
      <c r="A860" s="15"/>
      <c r="B860" s="9"/>
      <c r="C860" s="10">
        <f>IF(B860="","",IFERROR(INDEX('部品'!$B$13:$B$312,MATCH(B860,'部品'!$A$13:$A$312,0)),"未登録の部品番号"))</f>
      </c>
      <c r="D860" s="9"/>
      <c r="E860" s="9"/>
      <c r="F860" s="9"/>
      <c r="G860" s="9"/>
      <c r="H860" s="9"/>
    </row>
    <row r="861" spans="1:8" x14ac:dyDescent="0.25">
      <c r="A861" s="15"/>
      <c r="B861" s="9"/>
      <c r="C861" s="10">
        <f>IF(B861="","",IFERROR(INDEX('部品'!$B$13:$B$312,MATCH(B861,'部品'!$A$13:$A$312,0)),"未登録の部品番号"))</f>
      </c>
      <c r="D861" s="9"/>
      <c r="E861" s="9"/>
      <c r="F861" s="9"/>
      <c r="G861" s="9"/>
      <c r="H861" s="9"/>
    </row>
    <row r="862" spans="1:8" x14ac:dyDescent="0.25">
      <c r="A862" s="15"/>
      <c r="B862" s="9"/>
      <c r="C862" s="10">
        <f>IF(B862="","",IFERROR(INDEX('部品'!$B$13:$B$312,MATCH(B862,'部品'!$A$13:$A$312,0)),"未登録の部品番号"))</f>
      </c>
      <c r="D862" s="9"/>
      <c r="E862" s="9"/>
      <c r="F862" s="9"/>
      <c r="G862" s="9"/>
      <c r="H862" s="9"/>
    </row>
    <row r="863" spans="1:8" x14ac:dyDescent="0.25">
      <c r="A863" s="15"/>
      <c r="B863" s="9"/>
      <c r="C863" s="10">
        <f>IF(B863="","",IFERROR(INDEX('部品'!$B$13:$B$312,MATCH(B863,'部品'!$A$13:$A$312,0)),"未登録の部品番号"))</f>
      </c>
      <c r="D863" s="9"/>
      <c r="E863" s="9"/>
      <c r="F863" s="9"/>
      <c r="G863" s="9"/>
      <c r="H863" s="9"/>
    </row>
    <row r="864" spans="1:8" x14ac:dyDescent="0.25">
      <c r="A864" s="15"/>
      <c r="B864" s="9"/>
      <c r="C864" s="10">
        <f>IF(B864="","",IFERROR(INDEX('部品'!$B$13:$B$312,MATCH(B864,'部品'!$A$13:$A$312,0)),"未登録の部品番号"))</f>
      </c>
      <c r="D864" s="9"/>
      <c r="E864" s="9"/>
      <c r="F864" s="9"/>
      <c r="G864" s="9"/>
      <c r="H864" s="9"/>
    </row>
    <row r="865" spans="1:8" x14ac:dyDescent="0.25">
      <c r="A865" s="15"/>
      <c r="B865" s="9"/>
      <c r="C865" s="10">
        <f>IF(B865="","",IFERROR(INDEX('部品'!$B$13:$B$312,MATCH(B865,'部品'!$A$13:$A$312,0)),"未登録の部品番号"))</f>
      </c>
      <c r="D865" s="9"/>
      <c r="E865" s="9"/>
      <c r="F865" s="9"/>
      <c r="G865" s="9"/>
      <c r="H865" s="9"/>
    </row>
    <row r="866" spans="1:8" x14ac:dyDescent="0.25">
      <c r="A866" s="15"/>
      <c r="B866" s="9"/>
      <c r="C866" s="10">
        <f>IF(B866="","",IFERROR(INDEX('部品'!$B$13:$B$312,MATCH(B866,'部品'!$A$13:$A$312,0)),"未登録の部品番号"))</f>
      </c>
      <c r="D866" s="9"/>
      <c r="E866" s="9"/>
      <c r="F866" s="9"/>
      <c r="G866" s="9"/>
      <c r="H866" s="9"/>
    </row>
    <row r="867" spans="1:8" x14ac:dyDescent="0.25">
      <c r="A867" s="15"/>
      <c r="B867" s="9"/>
      <c r="C867" s="10">
        <f>IF(B867="","",IFERROR(INDEX('部品'!$B$13:$B$312,MATCH(B867,'部品'!$A$13:$A$312,0)),"未登録の部品番号"))</f>
      </c>
      <c r="D867" s="9"/>
      <c r="E867" s="9"/>
      <c r="F867" s="9"/>
      <c r="G867" s="9"/>
      <c r="H867" s="9"/>
    </row>
    <row r="868" spans="1:8" x14ac:dyDescent="0.25">
      <c r="A868" s="15"/>
      <c r="B868" s="9"/>
      <c r="C868" s="10">
        <f>IF(B868="","",IFERROR(INDEX('部品'!$B$13:$B$312,MATCH(B868,'部品'!$A$13:$A$312,0)),"未登録の部品番号"))</f>
      </c>
      <c r="D868" s="9"/>
      <c r="E868" s="9"/>
      <c r="F868" s="9"/>
      <c r="G868" s="9"/>
      <c r="H868" s="9"/>
    </row>
    <row r="869" spans="1:8" x14ac:dyDescent="0.25">
      <c r="A869" s="15"/>
      <c r="B869" s="9"/>
      <c r="C869" s="10">
        <f>IF(B869="","",IFERROR(INDEX('部品'!$B$13:$B$312,MATCH(B869,'部品'!$A$13:$A$312,0)),"未登録の部品番号"))</f>
      </c>
      <c r="D869" s="9"/>
      <c r="E869" s="9"/>
      <c r="F869" s="9"/>
      <c r="G869" s="9"/>
      <c r="H869" s="9"/>
    </row>
    <row r="870" spans="1:8" x14ac:dyDescent="0.25">
      <c r="A870" s="15"/>
      <c r="B870" s="9"/>
      <c r="C870" s="10">
        <f>IF(B870="","",IFERROR(INDEX('部品'!$B$13:$B$312,MATCH(B870,'部品'!$A$13:$A$312,0)),"未登録の部品番号"))</f>
      </c>
      <c r="D870" s="9"/>
      <c r="E870" s="9"/>
      <c r="F870" s="9"/>
      <c r="G870" s="9"/>
      <c r="H870" s="9"/>
    </row>
    <row r="871" spans="1:8" x14ac:dyDescent="0.25">
      <c r="A871" s="15"/>
      <c r="B871" s="9"/>
      <c r="C871" s="10">
        <f>IF(B871="","",IFERROR(INDEX('部品'!$B$13:$B$312,MATCH(B871,'部品'!$A$13:$A$312,0)),"未登録の部品番号"))</f>
      </c>
      <c r="D871" s="9"/>
      <c r="E871" s="9"/>
      <c r="F871" s="9"/>
      <c r="G871" s="9"/>
      <c r="H871" s="9"/>
    </row>
    <row r="872" spans="1:8" x14ac:dyDescent="0.25">
      <c r="A872" s="15"/>
      <c r="B872" s="9"/>
      <c r="C872" s="10">
        <f>IF(B872="","",IFERROR(INDEX('部品'!$B$13:$B$312,MATCH(B872,'部品'!$A$13:$A$312,0)),"未登録の部品番号"))</f>
      </c>
      <c r="D872" s="9"/>
      <c r="E872" s="9"/>
      <c r="F872" s="9"/>
      <c r="G872" s="9"/>
      <c r="H872" s="9"/>
    </row>
    <row r="873" spans="1:8" x14ac:dyDescent="0.25">
      <c r="A873" s="15"/>
      <c r="B873" s="9"/>
      <c r="C873" s="10">
        <f>IF(B873="","",IFERROR(INDEX('部品'!$B$13:$B$312,MATCH(B873,'部品'!$A$13:$A$312,0)),"未登録の部品番号"))</f>
      </c>
      <c r="D873" s="9"/>
      <c r="E873" s="9"/>
      <c r="F873" s="9"/>
      <c r="G873" s="9"/>
      <c r="H873" s="9"/>
    </row>
    <row r="874" spans="1:8" x14ac:dyDescent="0.25">
      <c r="A874" s="15"/>
      <c r="B874" s="9"/>
      <c r="C874" s="10">
        <f>IF(B874="","",IFERROR(INDEX('部品'!$B$13:$B$312,MATCH(B874,'部品'!$A$13:$A$312,0)),"未登録の部品番号"))</f>
      </c>
      <c r="D874" s="9"/>
      <c r="E874" s="9"/>
      <c r="F874" s="9"/>
      <c r="G874" s="9"/>
      <c r="H874" s="9"/>
    </row>
    <row r="875" spans="1:8" x14ac:dyDescent="0.25">
      <c r="A875" s="15"/>
      <c r="B875" s="9"/>
      <c r="C875" s="10">
        <f>IF(B875="","",IFERROR(INDEX('部品'!$B$13:$B$312,MATCH(B875,'部品'!$A$13:$A$312,0)),"未登録の部品番号"))</f>
      </c>
      <c r="D875" s="9"/>
      <c r="E875" s="9"/>
      <c r="F875" s="9"/>
      <c r="G875" s="9"/>
      <c r="H875" s="9"/>
    </row>
    <row r="876" spans="1:8" x14ac:dyDescent="0.25">
      <c r="A876" s="15"/>
      <c r="B876" s="9"/>
      <c r="C876" s="10">
        <f>IF(B876="","",IFERROR(INDEX('部品'!$B$13:$B$312,MATCH(B876,'部品'!$A$13:$A$312,0)),"未登録の部品番号"))</f>
      </c>
      <c r="D876" s="9"/>
      <c r="E876" s="9"/>
      <c r="F876" s="9"/>
      <c r="G876" s="9"/>
      <c r="H876" s="9"/>
    </row>
    <row r="877" spans="1:8" x14ac:dyDescent="0.25">
      <c r="A877" s="15"/>
      <c r="B877" s="9"/>
      <c r="C877" s="10">
        <f>IF(B877="","",IFERROR(INDEX('部品'!$B$13:$B$312,MATCH(B877,'部品'!$A$13:$A$312,0)),"未登録の部品番号"))</f>
      </c>
      <c r="D877" s="9"/>
      <c r="E877" s="9"/>
      <c r="F877" s="9"/>
      <c r="G877" s="9"/>
      <c r="H877" s="9"/>
    </row>
    <row r="878" spans="1:8" x14ac:dyDescent="0.25">
      <c r="A878" s="15"/>
      <c r="B878" s="9"/>
      <c r="C878" s="10">
        <f>IF(B878="","",IFERROR(INDEX('部品'!$B$13:$B$312,MATCH(B878,'部品'!$A$13:$A$312,0)),"未登録の部品番号"))</f>
      </c>
      <c r="D878" s="9"/>
      <c r="E878" s="9"/>
      <c r="F878" s="9"/>
      <c r="G878" s="9"/>
      <c r="H878" s="9"/>
    </row>
    <row r="879" spans="1:8" x14ac:dyDescent="0.25">
      <c r="A879" s="15"/>
      <c r="B879" s="9"/>
      <c r="C879" s="10">
        <f>IF(B879="","",IFERROR(INDEX('部品'!$B$13:$B$312,MATCH(B879,'部品'!$A$13:$A$312,0)),"未登録の部品番号"))</f>
      </c>
      <c r="D879" s="9"/>
      <c r="E879" s="9"/>
      <c r="F879" s="9"/>
      <c r="G879" s="9"/>
      <c r="H879" s="9"/>
    </row>
    <row r="880" spans="1:8" x14ac:dyDescent="0.25">
      <c r="A880" s="15"/>
      <c r="B880" s="9"/>
      <c r="C880" s="10">
        <f>IF(B880="","",IFERROR(INDEX('部品'!$B$13:$B$312,MATCH(B880,'部品'!$A$13:$A$312,0)),"未登録の部品番号"))</f>
      </c>
      <c r="D880" s="9"/>
      <c r="E880" s="9"/>
      <c r="F880" s="9"/>
      <c r="G880" s="9"/>
      <c r="H880" s="9"/>
    </row>
    <row r="881" spans="1:8" x14ac:dyDescent="0.25">
      <c r="A881" s="15"/>
      <c r="B881" s="9"/>
      <c r="C881" s="10">
        <f>IF(B881="","",IFERROR(INDEX('部品'!$B$13:$B$312,MATCH(B881,'部品'!$A$13:$A$312,0)),"未登録の部品番号"))</f>
      </c>
      <c r="D881" s="9"/>
      <c r="E881" s="9"/>
      <c r="F881" s="9"/>
      <c r="G881" s="9"/>
      <c r="H881" s="9"/>
    </row>
    <row r="882" spans="1:8" x14ac:dyDescent="0.25">
      <c r="A882" s="15"/>
      <c r="B882" s="9"/>
      <c r="C882" s="10">
        <f>IF(B882="","",IFERROR(INDEX('部品'!$B$13:$B$312,MATCH(B882,'部品'!$A$13:$A$312,0)),"未登録の部品番号"))</f>
      </c>
      <c r="D882" s="9"/>
      <c r="E882" s="9"/>
      <c r="F882" s="9"/>
      <c r="G882" s="9"/>
      <c r="H882" s="9"/>
    </row>
    <row r="883" spans="1:8" x14ac:dyDescent="0.25">
      <c r="A883" s="15"/>
      <c r="B883" s="9"/>
      <c r="C883" s="10">
        <f>IF(B883="","",IFERROR(INDEX('部品'!$B$13:$B$312,MATCH(B883,'部品'!$A$13:$A$312,0)),"未登録の部品番号"))</f>
      </c>
      <c r="D883" s="9"/>
      <c r="E883" s="9"/>
      <c r="F883" s="9"/>
      <c r="G883" s="9"/>
      <c r="H883" s="9"/>
    </row>
    <row r="884" spans="1:8" x14ac:dyDescent="0.25">
      <c r="A884" s="15"/>
      <c r="B884" s="9"/>
      <c r="C884" s="10">
        <f>IF(B884="","",IFERROR(INDEX('部品'!$B$13:$B$312,MATCH(B884,'部品'!$A$13:$A$312,0)),"未登録の部品番号"))</f>
      </c>
      <c r="D884" s="9"/>
      <c r="E884" s="9"/>
      <c r="F884" s="9"/>
      <c r="G884" s="9"/>
      <c r="H884" s="9"/>
    </row>
    <row r="885" spans="1:8" x14ac:dyDescent="0.25">
      <c r="A885" s="15"/>
      <c r="B885" s="9"/>
      <c r="C885" s="10">
        <f>IF(B885="","",IFERROR(INDEX('部品'!$B$13:$B$312,MATCH(B885,'部品'!$A$13:$A$312,0)),"未登録の部品番号"))</f>
      </c>
      <c r="D885" s="9"/>
      <c r="E885" s="9"/>
      <c r="F885" s="9"/>
      <c r="G885" s="9"/>
      <c r="H885" s="9"/>
    </row>
    <row r="886" spans="1:8" x14ac:dyDescent="0.25">
      <c r="A886" s="15"/>
      <c r="B886" s="9"/>
      <c r="C886" s="10">
        <f>IF(B886="","",IFERROR(INDEX('部品'!$B$13:$B$312,MATCH(B886,'部品'!$A$13:$A$312,0)),"未登録の部品番号"))</f>
      </c>
      <c r="D886" s="9"/>
      <c r="E886" s="9"/>
      <c r="F886" s="9"/>
      <c r="G886" s="9"/>
      <c r="H886" s="9"/>
    </row>
    <row r="887" spans="1:8" x14ac:dyDescent="0.25">
      <c r="A887" s="15"/>
      <c r="B887" s="9"/>
      <c r="C887" s="10">
        <f>IF(B887="","",IFERROR(INDEX('部品'!$B$13:$B$312,MATCH(B887,'部品'!$A$13:$A$312,0)),"未登録の部品番号"))</f>
      </c>
      <c r="D887" s="9"/>
      <c r="E887" s="9"/>
      <c r="F887" s="9"/>
      <c r="G887" s="9"/>
      <c r="H887" s="9"/>
    </row>
    <row r="888" spans="1:8" x14ac:dyDescent="0.25">
      <c r="A888" s="15"/>
      <c r="B888" s="9"/>
      <c r="C888" s="10">
        <f>IF(B888="","",IFERROR(INDEX('部品'!$B$13:$B$312,MATCH(B888,'部品'!$A$13:$A$312,0)),"未登録の部品番号"))</f>
      </c>
      <c r="D888" s="9"/>
      <c r="E888" s="9"/>
      <c r="F888" s="9"/>
      <c r="G888" s="9"/>
      <c r="H888" s="9"/>
    </row>
    <row r="889" spans="1:8" x14ac:dyDescent="0.25">
      <c r="A889" s="15"/>
      <c r="B889" s="9"/>
      <c r="C889" s="10">
        <f>IF(B889="","",IFERROR(INDEX('部品'!$B$13:$B$312,MATCH(B889,'部品'!$A$13:$A$312,0)),"未登録の部品番号"))</f>
      </c>
      <c r="D889" s="9"/>
      <c r="E889" s="9"/>
      <c r="F889" s="9"/>
      <c r="G889" s="9"/>
      <c r="H889" s="9"/>
    </row>
    <row r="890" spans="1:8" x14ac:dyDescent="0.25">
      <c r="A890" s="15"/>
      <c r="B890" s="9"/>
      <c r="C890" s="10">
        <f>IF(B890="","",IFERROR(INDEX('部品'!$B$13:$B$312,MATCH(B890,'部品'!$A$13:$A$312,0)),"未登録の部品番号"))</f>
      </c>
      <c r="D890" s="9"/>
      <c r="E890" s="9"/>
      <c r="F890" s="9"/>
      <c r="G890" s="9"/>
      <c r="H890" s="9"/>
    </row>
    <row r="891" spans="1:8" x14ac:dyDescent="0.25">
      <c r="A891" s="15"/>
      <c r="B891" s="9"/>
      <c r="C891" s="10">
        <f>IF(B891="","",IFERROR(INDEX('部品'!$B$13:$B$312,MATCH(B891,'部品'!$A$13:$A$312,0)),"未登録の部品番号"))</f>
      </c>
      <c r="D891" s="9"/>
      <c r="E891" s="9"/>
      <c r="F891" s="9"/>
      <c r="G891" s="9"/>
      <c r="H891" s="9"/>
    </row>
    <row r="892" spans="1:8" x14ac:dyDescent="0.25">
      <c r="A892" s="15"/>
      <c r="B892" s="9"/>
      <c r="C892" s="10">
        <f>IF(B892="","",IFERROR(INDEX('部品'!$B$13:$B$312,MATCH(B892,'部品'!$A$13:$A$312,0)),"未登録の部品番号"))</f>
      </c>
      <c r="D892" s="9"/>
      <c r="E892" s="9"/>
      <c r="F892" s="9"/>
      <c r="G892" s="9"/>
      <c r="H892" s="9"/>
    </row>
    <row r="893" spans="1:8" x14ac:dyDescent="0.25">
      <c r="A893" s="15"/>
      <c r="B893" s="9"/>
      <c r="C893" s="10">
        <f>IF(B893="","",IFERROR(INDEX('部品'!$B$13:$B$312,MATCH(B893,'部品'!$A$13:$A$312,0)),"未登録の部品番号"))</f>
      </c>
      <c r="D893" s="9"/>
      <c r="E893" s="9"/>
      <c r="F893" s="9"/>
      <c r="G893" s="9"/>
      <c r="H893" s="9"/>
    </row>
    <row r="894" spans="1:8" x14ac:dyDescent="0.25">
      <c r="A894" s="15"/>
      <c r="B894" s="9"/>
      <c r="C894" s="10">
        <f>IF(B894="","",IFERROR(INDEX('部品'!$B$13:$B$312,MATCH(B894,'部品'!$A$13:$A$312,0)),"未登録の部品番号"))</f>
      </c>
      <c r="D894" s="9"/>
      <c r="E894" s="9"/>
      <c r="F894" s="9"/>
      <c r="G894" s="9"/>
      <c r="H894" s="9"/>
    </row>
    <row r="895" spans="1:8" x14ac:dyDescent="0.25">
      <c r="A895" s="15"/>
      <c r="B895" s="9"/>
      <c r="C895" s="10">
        <f>IF(B895="","",IFERROR(INDEX('部品'!$B$13:$B$312,MATCH(B895,'部品'!$A$13:$A$312,0)),"未登録の部品番号"))</f>
      </c>
      <c r="D895" s="9"/>
      <c r="E895" s="9"/>
      <c r="F895" s="9"/>
      <c r="G895" s="9"/>
      <c r="H895" s="9"/>
    </row>
    <row r="896" spans="1:8" x14ac:dyDescent="0.25">
      <c r="A896" s="15"/>
      <c r="B896" s="9"/>
      <c r="C896" s="10">
        <f>IF(B896="","",IFERROR(INDEX('部品'!$B$13:$B$312,MATCH(B896,'部品'!$A$13:$A$312,0)),"未登録の部品番号"))</f>
      </c>
      <c r="D896" s="9"/>
      <c r="E896" s="9"/>
      <c r="F896" s="9"/>
      <c r="G896" s="9"/>
      <c r="H896" s="9"/>
    </row>
    <row r="897" spans="1:8" x14ac:dyDescent="0.25">
      <c r="A897" s="15"/>
      <c r="B897" s="9"/>
      <c r="C897" s="10">
        <f>IF(B897="","",IFERROR(INDEX('部品'!$B$13:$B$312,MATCH(B897,'部品'!$A$13:$A$312,0)),"未登録の部品番号"))</f>
      </c>
      <c r="D897" s="9"/>
      <c r="E897" s="9"/>
      <c r="F897" s="9"/>
      <c r="G897" s="9"/>
      <c r="H897" s="9"/>
    </row>
    <row r="898" spans="1:8" x14ac:dyDescent="0.25">
      <c r="A898" s="15"/>
      <c r="B898" s="9"/>
      <c r="C898" s="10">
        <f>IF(B898="","",IFERROR(INDEX('部品'!$B$13:$B$312,MATCH(B898,'部品'!$A$13:$A$312,0)),"未登録の部品番号"))</f>
      </c>
      <c r="D898" s="9"/>
      <c r="E898" s="9"/>
      <c r="F898" s="9"/>
      <c r="G898" s="9"/>
      <c r="H898" s="9"/>
    </row>
    <row r="899" spans="1:8" x14ac:dyDescent="0.25">
      <c r="A899" s="15"/>
      <c r="B899" s="9"/>
      <c r="C899" s="10">
        <f>IF(B899="","",IFERROR(INDEX('部品'!$B$13:$B$312,MATCH(B899,'部品'!$A$13:$A$312,0)),"未登録の部品番号"))</f>
      </c>
      <c r="D899" s="9"/>
      <c r="E899" s="9"/>
      <c r="F899" s="9"/>
      <c r="G899" s="9"/>
      <c r="H899" s="9"/>
    </row>
    <row r="900" spans="1:8" x14ac:dyDescent="0.25">
      <c r="A900" s="15"/>
      <c r="B900" s="9"/>
      <c r="C900" s="10">
        <f>IF(B900="","",IFERROR(INDEX('部品'!$B$13:$B$312,MATCH(B900,'部品'!$A$13:$A$312,0)),"未登録の部品番号"))</f>
      </c>
      <c r="D900" s="9"/>
      <c r="E900" s="9"/>
      <c r="F900" s="9"/>
      <c r="G900" s="9"/>
      <c r="H900" s="9"/>
    </row>
    <row r="901" spans="1:8" x14ac:dyDescent="0.25">
      <c r="A901" s="15"/>
      <c r="B901" s="9"/>
      <c r="C901" s="10">
        <f>IF(B901="","",IFERROR(INDEX('部品'!$B$13:$B$312,MATCH(B901,'部品'!$A$13:$A$312,0)),"未登録の部品番号"))</f>
      </c>
      <c r="D901" s="9"/>
      <c r="E901" s="9"/>
      <c r="F901" s="9"/>
      <c r="G901" s="9"/>
      <c r="H901" s="9"/>
    </row>
    <row r="902" spans="1:8" x14ac:dyDescent="0.25">
      <c r="A902" s="15"/>
      <c r="B902" s="9"/>
      <c r="C902" s="10">
        <f>IF(B902="","",IFERROR(INDEX('部品'!$B$13:$B$312,MATCH(B902,'部品'!$A$13:$A$312,0)),"未登録の部品番号"))</f>
      </c>
      <c r="D902" s="9"/>
      <c r="E902" s="9"/>
      <c r="F902" s="9"/>
      <c r="G902" s="9"/>
      <c r="H902" s="9"/>
    </row>
    <row r="903" spans="1:8" x14ac:dyDescent="0.25">
      <c r="A903" s="15"/>
      <c r="B903" s="9"/>
      <c r="C903" s="10">
        <f>IF(B903="","",IFERROR(INDEX('部品'!$B$13:$B$312,MATCH(B903,'部品'!$A$13:$A$312,0)),"未登録の部品番号"))</f>
      </c>
      <c r="D903" s="9"/>
      <c r="E903" s="9"/>
      <c r="F903" s="9"/>
      <c r="G903" s="9"/>
      <c r="H903" s="9"/>
    </row>
    <row r="904" spans="1:8" x14ac:dyDescent="0.25">
      <c r="A904" s="15"/>
      <c r="B904" s="9"/>
      <c r="C904" s="10">
        <f>IF(B904="","",IFERROR(INDEX('部品'!$B$13:$B$312,MATCH(B904,'部品'!$A$13:$A$312,0)),"未登録の部品番号"))</f>
      </c>
      <c r="D904" s="9"/>
      <c r="E904" s="9"/>
      <c r="F904" s="9"/>
      <c r="G904" s="9"/>
      <c r="H904" s="9"/>
    </row>
    <row r="905" spans="1:8" x14ac:dyDescent="0.25">
      <c r="A905" s="15"/>
      <c r="B905" s="9"/>
      <c r="C905" s="10">
        <f>IF(B905="","",IFERROR(INDEX('部品'!$B$13:$B$312,MATCH(B905,'部品'!$A$13:$A$312,0)),"未登録の部品番号"))</f>
      </c>
      <c r="D905" s="9"/>
      <c r="E905" s="9"/>
      <c r="F905" s="9"/>
      <c r="G905" s="9"/>
      <c r="H905" s="9"/>
    </row>
    <row r="906" spans="1:8" x14ac:dyDescent="0.25">
      <c r="A906" s="15"/>
      <c r="B906" s="9"/>
      <c r="C906" s="10">
        <f>IF(B906="","",IFERROR(INDEX('部品'!$B$13:$B$312,MATCH(B906,'部品'!$A$13:$A$312,0)),"未登録の部品番号"))</f>
      </c>
      <c r="D906" s="9"/>
      <c r="E906" s="9"/>
      <c r="F906" s="9"/>
      <c r="G906" s="9"/>
      <c r="H906" s="9"/>
    </row>
    <row r="907" spans="1:8" x14ac:dyDescent="0.25">
      <c r="A907" s="15"/>
      <c r="B907" s="9"/>
      <c r="C907" s="10">
        <f>IF(B907="","",IFERROR(INDEX('部品'!$B$13:$B$312,MATCH(B907,'部品'!$A$13:$A$312,0)),"未登録の部品番号"))</f>
      </c>
      <c r="D907" s="9"/>
      <c r="E907" s="9"/>
      <c r="F907" s="9"/>
      <c r="G907" s="9"/>
      <c r="H907" s="9"/>
    </row>
    <row r="908" spans="1:8" x14ac:dyDescent="0.25">
      <c r="A908" s="15"/>
      <c r="B908" s="9"/>
      <c r="C908" s="10">
        <f>IF(B908="","",IFERROR(INDEX('部品'!$B$13:$B$312,MATCH(B908,'部品'!$A$13:$A$312,0)),"未登録の部品番号"))</f>
      </c>
      <c r="D908" s="9"/>
      <c r="E908" s="9"/>
      <c r="F908" s="9"/>
      <c r="G908" s="9"/>
      <c r="H908" s="9"/>
    </row>
    <row r="909" spans="1:8" x14ac:dyDescent="0.25">
      <c r="A909" s="15"/>
      <c r="B909" s="9"/>
      <c r="C909" s="10">
        <f>IF(B909="","",IFERROR(INDEX('部品'!$B$13:$B$312,MATCH(B909,'部品'!$A$13:$A$312,0)),"未登録の部品番号"))</f>
      </c>
      <c r="D909" s="9"/>
      <c r="E909" s="9"/>
      <c r="F909" s="9"/>
      <c r="G909" s="9"/>
      <c r="H909" s="9"/>
    </row>
    <row r="910" spans="1:8" x14ac:dyDescent="0.25">
      <c r="A910" s="15"/>
      <c r="B910" s="9"/>
      <c r="C910" s="10">
        <f>IF(B910="","",IFERROR(INDEX('部品'!$B$13:$B$312,MATCH(B910,'部品'!$A$13:$A$312,0)),"未登録の部品番号"))</f>
      </c>
      <c r="D910" s="9"/>
      <c r="E910" s="9"/>
      <c r="F910" s="9"/>
      <c r="G910" s="9"/>
      <c r="H910" s="9"/>
    </row>
    <row r="911" spans="1:8" x14ac:dyDescent="0.25">
      <c r="A911" s="15"/>
      <c r="B911" s="9"/>
      <c r="C911" s="10">
        <f>IF(B911="","",IFERROR(INDEX('部品'!$B$13:$B$312,MATCH(B911,'部品'!$A$13:$A$312,0)),"未登録の部品番号"))</f>
      </c>
      <c r="D911" s="9"/>
      <c r="E911" s="9"/>
      <c r="F911" s="9"/>
      <c r="G911" s="9"/>
      <c r="H911" s="9"/>
    </row>
    <row r="912" spans="1:8" x14ac:dyDescent="0.25">
      <c r="A912" s="15"/>
      <c r="B912" s="9"/>
      <c r="C912" s="10">
        <f>IF(B912="","",IFERROR(INDEX('部品'!$B$13:$B$312,MATCH(B912,'部品'!$A$13:$A$312,0)),"未登録の部品番号"))</f>
      </c>
      <c r="D912" s="9"/>
      <c r="E912" s="9"/>
      <c r="F912" s="9"/>
      <c r="G912" s="9"/>
      <c r="H912" s="9"/>
    </row>
    <row r="913" spans="1:8" x14ac:dyDescent="0.25">
      <c r="A913" s="15"/>
      <c r="B913" s="9"/>
      <c r="C913" s="10">
        <f>IF(B913="","",IFERROR(INDEX('部品'!$B$13:$B$312,MATCH(B913,'部品'!$A$13:$A$312,0)),"未登録の部品番号"))</f>
      </c>
      <c r="D913" s="9"/>
      <c r="E913" s="9"/>
      <c r="F913" s="9"/>
      <c r="G913" s="9"/>
      <c r="H913" s="9"/>
    </row>
    <row r="914" spans="1:8" x14ac:dyDescent="0.25">
      <c r="A914" s="15"/>
      <c r="B914" s="9"/>
      <c r="C914" s="10">
        <f>IF(B914="","",IFERROR(INDEX('部品'!$B$13:$B$312,MATCH(B914,'部品'!$A$13:$A$312,0)),"未登録の部品番号"))</f>
      </c>
      <c r="D914" s="9"/>
      <c r="E914" s="9"/>
      <c r="F914" s="9"/>
      <c r="G914" s="9"/>
      <c r="H914" s="9"/>
    </row>
    <row r="915" spans="1:8" x14ac:dyDescent="0.25">
      <c r="A915" s="15"/>
      <c r="B915" s="9"/>
      <c r="C915" s="10">
        <f>IF(B915="","",IFERROR(INDEX('部品'!$B$13:$B$312,MATCH(B915,'部品'!$A$13:$A$312,0)),"未登録の部品番号"))</f>
      </c>
      <c r="D915" s="9"/>
      <c r="E915" s="9"/>
      <c r="F915" s="9"/>
      <c r="G915" s="9"/>
      <c r="H915" s="9"/>
    </row>
    <row r="916" spans="1:8" x14ac:dyDescent="0.25">
      <c r="A916" s="15"/>
      <c r="B916" s="9"/>
      <c r="C916" s="10">
        <f>IF(B916="","",IFERROR(INDEX('部品'!$B$13:$B$312,MATCH(B916,'部品'!$A$13:$A$312,0)),"未登録の部品番号"))</f>
      </c>
      <c r="D916" s="9"/>
      <c r="E916" s="9"/>
      <c r="F916" s="9"/>
      <c r="G916" s="9"/>
      <c r="H916" s="9"/>
    </row>
    <row r="917" spans="1:8" x14ac:dyDescent="0.25">
      <c r="A917" s="15"/>
      <c r="B917" s="9"/>
      <c r="C917" s="10">
        <f>IF(B917="","",IFERROR(INDEX('部品'!$B$13:$B$312,MATCH(B917,'部品'!$A$13:$A$312,0)),"未登録の部品番号"))</f>
      </c>
      <c r="D917" s="9"/>
      <c r="E917" s="9"/>
      <c r="F917" s="9"/>
      <c r="G917" s="9"/>
      <c r="H917" s="9"/>
    </row>
    <row r="918" spans="1:8" x14ac:dyDescent="0.25">
      <c r="A918" s="15"/>
      <c r="B918" s="9"/>
      <c r="C918" s="10">
        <f>IF(B918="","",IFERROR(INDEX('部品'!$B$13:$B$312,MATCH(B918,'部品'!$A$13:$A$312,0)),"未登録の部品番号"))</f>
      </c>
      <c r="D918" s="9"/>
      <c r="E918" s="9"/>
      <c r="F918" s="9"/>
      <c r="G918" s="9"/>
      <c r="H918" s="9"/>
    </row>
    <row r="919" spans="1:8" x14ac:dyDescent="0.25">
      <c r="A919" s="15"/>
      <c r="B919" s="9"/>
      <c r="C919" s="10">
        <f>IF(B919="","",IFERROR(INDEX('部品'!$B$13:$B$312,MATCH(B919,'部品'!$A$13:$A$312,0)),"未登録の部品番号"))</f>
      </c>
      <c r="D919" s="9"/>
      <c r="E919" s="9"/>
      <c r="F919" s="9"/>
      <c r="G919" s="9"/>
      <c r="H919" s="9"/>
    </row>
    <row r="920" spans="1:8" x14ac:dyDescent="0.25">
      <c r="A920" s="15"/>
      <c r="B920" s="9"/>
      <c r="C920" s="10">
        <f>IF(B920="","",IFERROR(INDEX('部品'!$B$13:$B$312,MATCH(B920,'部品'!$A$13:$A$312,0)),"未登録の部品番号"))</f>
      </c>
      <c r="D920" s="9"/>
      <c r="E920" s="9"/>
      <c r="F920" s="9"/>
      <c r="G920" s="9"/>
      <c r="H920" s="9"/>
    </row>
    <row r="921" spans="1:8" x14ac:dyDescent="0.25">
      <c r="A921" s="15"/>
      <c r="B921" s="9"/>
      <c r="C921" s="10">
        <f>IF(B921="","",IFERROR(INDEX('部品'!$B$13:$B$312,MATCH(B921,'部品'!$A$13:$A$312,0)),"未登録の部品番号"))</f>
      </c>
      <c r="D921" s="9"/>
      <c r="E921" s="9"/>
      <c r="F921" s="9"/>
      <c r="G921" s="9"/>
      <c r="H921" s="9"/>
    </row>
    <row r="922" spans="1:8" x14ac:dyDescent="0.25">
      <c r="A922" s="15"/>
      <c r="B922" s="9"/>
      <c r="C922" s="10">
        <f>IF(B922="","",IFERROR(INDEX('部品'!$B$13:$B$312,MATCH(B922,'部品'!$A$13:$A$312,0)),"未登録の部品番号"))</f>
      </c>
      <c r="D922" s="9"/>
      <c r="E922" s="9"/>
      <c r="F922" s="9"/>
      <c r="G922" s="9"/>
      <c r="H922" s="9"/>
    </row>
    <row r="923" spans="1:8" x14ac:dyDescent="0.25">
      <c r="A923" s="15"/>
      <c r="B923" s="9"/>
      <c r="C923" s="10">
        <f>IF(B923="","",IFERROR(INDEX('部品'!$B$13:$B$312,MATCH(B923,'部品'!$A$13:$A$312,0)),"未登録の部品番号"))</f>
      </c>
      <c r="D923" s="9"/>
      <c r="E923" s="9"/>
      <c r="F923" s="9"/>
      <c r="G923" s="9"/>
      <c r="H923" s="9"/>
    </row>
    <row r="924" spans="1:8" x14ac:dyDescent="0.25">
      <c r="A924" s="15"/>
      <c r="B924" s="9"/>
      <c r="C924" s="10">
        <f>IF(B924="","",IFERROR(INDEX('部品'!$B$13:$B$312,MATCH(B924,'部品'!$A$13:$A$312,0)),"未登録の部品番号"))</f>
      </c>
      <c r="D924" s="9"/>
      <c r="E924" s="9"/>
      <c r="F924" s="9"/>
      <c r="G924" s="9"/>
      <c r="H924" s="9"/>
    </row>
    <row r="925" spans="1:8" x14ac:dyDescent="0.25">
      <c r="A925" s="15"/>
      <c r="B925" s="9"/>
      <c r="C925" s="10">
        <f>IF(B925="","",IFERROR(INDEX('部品'!$B$13:$B$312,MATCH(B925,'部品'!$A$13:$A$312,0)),"未登録の部品番号"))</f>
      </c>
      <c r="D925" s="9"/>
      <c r="E925" s="9"/>
      <c r="F925" s="9"/>
      <c r="G925" s="9"/>
      <c r="H925" s="9"/>
    </row>
    <row r="926" spans="1:8" x14ac:dyDescent="0.25">
      <c r="A926" s="15"/>
      <c r="B926" s="9"/>
      <c r="C926" s="10">
        <f>IF(B926="","",IFERROR(INDEX('部品'!$B$13:$B$312,MATCH(B926,'部品'!$A$13:$A$312,0)),"未登録の部品番号"))</f>
      </c>
      <c r="D926" s="9"/>
      <c r="E926" s="9"/>
      <c r="F926" s="9"/>
      <c r="G926" s="9"/>
      <c r="H926" s="9"/>
    </row>
    <row r="927" spans="1:8" x14ac:dyDescent="0.25">
      <c r="A927" s="15"/>
      <c r="B927" s="9"/>
      <c r="C927" s="10">
        <f>IF(B927="","",IFERROR(INDEX('部品'!$B$13:$B$312,MATCH(B927,'部品'!$A$13:$A$312,0)),"未登録の部品番号"))</f>
      </c>
      <c r="D927" s="9"/>
      <c r="E927" s="9"/>
      <c r="F927" s="9"/>
      <c r="G927" s="9"/>
      <c r="H927" s="9"/>
    </row>
    <row r="928" spans="1:8" x14ac:dyDescent="0.25">
      <c r="A928" s="15"/>
      <c r="B928" s="9"/>
      <c r="C928" s="10">
        <f>IF(B928="","",IFERROR(INDEX('部品'!$B$13:$B$312,MATCH(B928,'部品'!$A$13:$A$312,0)),"未登録の部品番号"))</f>
      </c>
      <c r="D928" s="9"/>
      <c r="E928" s="9"/>
      <c r="F928" s="9"/>
      <c r="G928" s="9"/>
      <c r="H928" s="9"/>
    </row>
    <row r="929" spans="1:8" x14ac:dyDescent="0.25">
      <c r="A929" s="15"/>
      <c r="B929" s="9"/>
      <c r="C929" s="10">
        <f>IF(B929="","",IFERROR(INDEX('部品'!$B$13:$B$312,MATCH(B929,'部品'!$A$13:$A$312,0)),"未登録の部品番号"))</f>
      </c>
      <c r="D929" s="9"/>
      <c r="E929" s="9"/>
      <c r="F929" s="9"/>
      <c r="G929" s="9"/>
      <c r="H929" s="9"/>
    </row>
    <row r="930" spans="1:8" x14ac:dyDescent="0.25">
      <c r="A930" s="15"/>
      <c r="B930" s="9"/>
      <c r="C930" s="10">
        <f>IF(B930="","",IFERROR(INDEX('部品'!$B$13:$B$312,MATCH(B930,'部品'!$A$13:$A$312,0)),"未登録の部品番号"))</f>
      </c>
      <c r="D930" s="9"/>
      <c r="E930" s="9"/>
      <c r="F930" s="9"/>
      <c r="G930" s="9"/>
      <c r="H930" s="9"/>
    </row>
    <row r="931" spans="1:8" x14ac:dyDescent="0.25">
      <c r="A931" s="15"/>
      <c r="B931" s="9"/>
      <c r="C931" s="10">
        <f>IF(B931="","",IFERROR(INDEX('部品'!$B$13:$B$312,MATCH(B931,'部品'!$A$13:$A$312,0)),"未登録の部品番号"))</f>
      </c>
      <c r="D931" s="9"/>
      <c r="E931" s="9"/>
      <c r="F931" s="9"/>
      <c r="G931" s="9"/>
      <c r="H931" s="9"/>
    </row>
    <row r="932" spans="1:8" x14ac:dyDescent="0.25">
      <c r="A932" s="15"/>
      <c r="B932" s="9"/>
      <c r="C932" s="10">
        <f>IF(B932="","",IFERROR(INDEX('部品'!$B$13:$B$312,MATCH(B932,'部品'!$A$13:$A$312,0)),"未登録の部品番号"))</f>
      </c>
      <c r="D932" s="9"/>
      <c r="E932" s="9"/>
      <c r="F932" s="9"/>
      <c r="G932" s="9"/>
      <c r="H932" s="9"/>
    </row>
    <row r="933" spans="1:8" x14ac:dyDescent="0.25">
      <c r="A933" s="15"/>
      <c r="B933" s="9"/>
      <c r="C933" s="10">
        <f>IF(B933="","",IFERROR(INDEX('部品'!$B$13:$B$312,MATCH(B933,'部品'!$A$13:$A$312,0)),"未登録の部品番号"))</f>
      </c>
      <c r="D933" s="9"/>
      <c r="E933" s="9"/>
      <c r="F933" s="9"/>
      <c r="G933" s="9"/>
      <c r="H933" s="9"/>
    </row>
    <row r="934" spans="1:8" x14ac:dyDescent="0.25">
      <c r="A934" s="15"/>
      <c r="B934" s="9"/>
      <c r="C934" s="10">
        <f>IF(B934="","",IFERROR(INDEX('部品'!$B$13:$B$312,MATCH(B934,'部品'!$A$13:$A$312,0)),"未登録の部品番号"))</f>
      </c>
      <c r="D934" s="9"/>
      <c r="E934" s="9"/>
      <c r="F934" s="9"/>
      <c r="G934" s="9"/>
      <c r="H934" s="9"/>
    </row>
    <row r="935" spans="1:8" x14ac:dyDescent="0.25">
      <c r="A935" s="15"/>
      <c r="B935" s="9"/>
      <c r="C935" s="10">
        <f>IF(B935="","",IFERROR(INDEX('部品'!$B$13:$B$312,MATCH(B935,'部品'!$A$13:$A$312,0)),"未登録の部品番号"))</f>
      </c>
      <c r="D935" s="9"/>
      <c r="E935" s="9"/>
      <c r="F935" s="9"/>
      <c r="G935" s="9"/>
      <c r="H935" s="9"/>
    </row>
    <row r="936" spans="1:8" x14ac:dyDescent="0.25">
      <c r="A936" s="15"/>
      <c r="B936" s="9"/>
      <c r="C936" s="10">
        <f>IF(B936="","",IFERROR(INDEX('部品'!$B$13:$B$312,MATCH(B936,'部品'!$A$13:$A$312,0)),"未登録の部品番号"))</f>
      </c>
      <c r="D936" s="9"/>
      <c r="E936" s="9"/>
      <c r="F936" s="9"/>
      <c r="G936" s="9"/>
      <c r="H936" s="9"/>
    </row>
    <row r="937" spans="1:8" x14ac:dyDescent="0.25">
      <c r="A937" s="15"/>
      <c r="B937" s="9"/>
      <c r="C937" s="10">
        <f>IF(B937="","",IFERROR(INDEX('部品'!$B$13:$B$312,MATCH(B937,'部品'!$A$13:$A$312,0)),"未登録の部品番号"))</f>
      </c>
      <c r="D937" s="9"/>
      <c r="E937" s="9"/>
      <c r="F937" s="9"/>
      <c r="G937" s="9"/>
      <c r="H937" s="9"/>
    </row>
    <row r="938" spans="1:8" x14ac:dyDescent="0.25">
      <c r="A938" s="15"/>
      <c r="B938" s="9"/>
      <c r="C938" s="10">
        <f>IF(B938="","",IFERROR(INDEX('部品'!$B$13:$B$312,MATCH(B938,'部品'!$A$13:$A$312,0)),"未登録の部品番号"))</f>
      </c>
      <c r="D938" s="9"/>
      <c r="E938" s="9"/>
      <c r="F938" s="9"/>
      <c r="G938" s="9"/>
      <c r="H938" s="9"/>
    </row>
    <row r="939" spans="1:8" x14ac:dyDescent="0.25">
      <c r="A939" s="15"/>
      <c r="B939" s="9"/>
      <c r="C939" s="10">
        <f>IF(B939="","",IFERROR(INDEX('部品'!$B$13:$B$312,MATCH(B939,'部品'!$A$13:$A$312,0)),"未登録の部品番号"))</f>
      </c>
      <c r="D939" s="9"/>
      <c r="E939" s="9"/>
      <c r="F939" s="9"/>
      <c r="G939" s="9"/>
      <c r="H939" s="9"/>
    </row>
    <row r="940" spans="1:8" x14ac:dyDescent="0.25">
      <c r="A940" s="15"/>
      <c r="B940" s="9"/>
      <c r="C940" s="10">
        <f>IF(B940="","",IFERROR(INDEX('部品'!$B$13:$B$312,MATCH(B940,'部品'!$A$13:$A$312,0)),"未登録の部品番号"))</f>
      </c>
      <c r="D940" s="9"/>
      <c r="E940" s="9"/>
      <c r="F940" s="9"/>
      <c r="G940" s="9"/>
      <c r="H940" s="9"/>
    </row>
    <row r="941" spans="1:8" x14ac:dyDescent="0.25">
      <c r="A941" s="15"/>
      <c r="B941" s="9"/>
      <c r="C941" s="10">
        <f>IF(B941="","",IFERROR(INDEX('部品'!$B$13:$B$312,MATCH(B941,'部品'!$A$13:$A$312,0)),"未登録の部品番号"))</f>
      </c>
      <c r="D941" s="9"/>
      <c r="E941" s="9"/>
      <c r="F941" s="9"/>
      <c r="G941" s="9"/>
      <c r="H941" s="9"/>
    </row>
    <row r="942" spans="1:8" x14ac:dyDescent="0.25">
      <c r="A942" s="15"/>
      <c r="B942" s="9"/>
      <c r="C942" s="10">
        <f>IF(B942="","",IFERROR(INDEX('部品'!$B$13:$B$312,MATCH(B942,'部品'!$A$13:$A$312,0)),"未登録の部品番号"))</f>
      </c>
      <c r="D942" s="9"/>
      <c r="E942" s="9"/>
      <c r="F942" s="9"/>
      <c r="G942" s="9"/>
      <c r="H942" s="9"/>
    </row>
    <row r="943" spans="1:8" x14ac:dyDescent="0.25">
      <c r="A943" s="15"/>
      <c r="B943" s="9"/>
      <c r="C943" s="10">
        <f>IF(B943="","",IFERROR(INDEX('部品'!$B$13:$B$312,MATCH(B943,'部品'!$A$13:$A$312,0)),"未登録の部品番号"))</f>
      </c>
      <c r="D943" s="9"/>
      <c r="E943" s="9"/>
      <c r="F943" s="9"/>
      <c r="G943" s="9"/>
      <c r="H943" s="9"/>
    </row>
    <row r="944" spans="1:8" x14ac:dyDescent="0.25">
      <c r="A944" s="15"/>
      <c r="B944" s="9"/>
      <c r="C944" s="10">
        <f>IF(B944="","",IFERROR(INDEX('部品'!$B$13:$B$312,MATCH(B944,'部品'!$A$13:$A$312,0)),"未登録の部品番号"))</f>
      </c>
      <c r="D944" s="9"/>
      <c r="E944" s="9"/>
      <c r="F944" s="9"/>
      <c r="G944" s="9"/>
      <c r="H944" s="9"/>
    </row>
    <row r="945" spans="1:8" x14ac:dyDescent="0.25">
      <c r="A945" s="15"/>
      <c r="B945" s="9"/>
      <c r="C945" s="10">
        <f>IF(B945="","",IFERROR(INDEX('部品'!$B$13:$B$312,MATCH(B945,'部品'!$A$13:$A$312,0)),"未登録の部品番号"))</f>
      </c>
      <c r="D945" s="9"/>
      <c r="E945" s="9"/>
      <c r="F945" s="9"/>
      <c r="G945" s="9"/>
      <c r="H945" s="9"/>
    </row>
    <row r="946" spans="1:8" x14ac:dyDescent="0.25">
      <c r="A946" s="15"/>
      <c r="B946" s="9"/>
      <c r="C946" s="10">
        <f>IF(B946="","",IFERROR(INDEX('部品'!$B$13:$B$312,MATCH(B946,'部品'!$A$13:$A$312,0)),"未登録の部品番号"))</f>
      </c>
      <c r="D946" s="9"/>
      <c r="E946" s="9"/>
      <c r="F946" s="9"/>
      <c r="G946" s="9"/>
      <c r="H946" s="9"/>
    </row>
    <row r="947" spans="1:8" x14ac:dyDescent="0.25">
      <c r="A947" s="15"/>
      <c r="B947" s="9"/>
      <c r="C947" s="10">
        <f>IF(B947="","",IFERROR(INDEX('部品'!$B$13:$B$312,MATCH(B947,'部品'!$A$13:$A$312,0)),"未登録の部品番号"))</f>
      </c>
      <c r="D947" s="9"/>
      <c r="E947" s="9"/>
      <c r="F947" s="9"/>
      <c r="G947" s="9"/>
      <c r="H947" s="9"/>
    </row>
    <row r="948" spans="1:8" x14ac:dyDescent="0.25">
      <c r="A948" s="15"/>
      <c r="B948" s="9"/>
      <c r="C948" s="10">
        <f>IF(B948="","",IFERROR(INDEX('部品'!$B$13:$B$312,MATCH(B948,'部品'!$A$13:$A$312,0)),"未登録の部品番号"))</f>
      </c>
      <c r="D948" s="9"/>
      <c r="E948" s="9"/>
      <c r="F948" s="9"/>
      <c r="G948" s="9"/>
      <c r="H948" s="9"/>
    </row>
    <row r="949" spans="1:8" x14ac:dyDescent="0.25">
      <c r="A949" s="15"/>
      <c r="B949" s="9"/>
      <c r="C949" s="10">
        <f>IF(B949="","",IFERROR(INDEX('部品'!$B$13:$B$312,MATCH(B949,'部品'!$A$13:$A$312,0)),"未登録の部品番号"))</f>
      </c>
      <c r="D949" s="9"/>
      <c r="E949" s="9"/>
      <c r="F949" s="9"/>
      <c r="G949" s="9"/>
      <c r="H949" s="9"/>
    </row>
    <row r="950" spans="1:8" x14ac:dyDescent="0.25">
      <c r="A950" s="15"/>
      <c r="B950" s="9"/>
      <c r="C950" s="10">
        <f>IF(B950="","",IFERROR(INDEX('部品'!$B$13:$B$312,MATCH(B950,'部品'!$A$13:$A$312,0)),"未登録の部品番号"))</f>
      </c>
      <c r="D950" s="9"/>
      <c r="E950" s="9"/>
      <c r="F950" s="9"/>
      <c r="G950" s="9"/>
      <c r="H950" s="9"/>
    </row>
    <row r="951" spans="1:8" x14ac:dyDescent="0.25">
      <c r="A951" s="15"/>
      <c r="B951" s="9"/>
      <c r="C951" s="10">
        <f>IF(B951="","",IFERROR(INDEX('部品'!$B$13:$B$312,MATCH(B951,'部品'!$A$13:$A$312,0)),"未登録の部品番号"))</f>
      </c>
      <c r="D951" s="9"/>
      <c r="E951" s="9"/>
      <c r="F951" s="9"/>
      <c r="G951" s="9"/>
      <c r="H951" s="9"/>
    </row>
    <row r="952" spans="1:8" x14ac:dyDescent="0.25">
      <c r="A952" s="15"/>
      <c r="B952" s="9"/>
      <c r="C952" s="10">
        <f>IF(B952="","",IFERROR(INDEX('部品'!$B$13:$B$312,MATCH(B952,'部品'!$A$13:$A$312,0)),"未登録の部品番号"))</f>
      </c>
      <c r="D952" s="9"/>
      <c r="E952" s="9"/>
      <c r="F952" s="9"/>
      <c r="G952" s="9"/>
      <c r="H952" s="9"/>
    </row>
    <row r="953" spans="1:8" x14ac:dyDescent="0.25">
      <c r="A953" s="15"/>
      <c r="B953" s="9"/>
      <c r="C953" s="10">
        <f>IF(B953="","",IFERROR(INDEX('部品'!$B$13:$B$312,MATCH(B953,'部品'!$A$13:$A$312,0)),"未登録の部品番号"))</f>
      </c>
      <c r="D953" s="9"/>
      <c r="E953" s="9"/>
      <c r="F953" s="9"/>
      <c r="G953" s="9"/>
      <c r="H953" s="9"/>
    </row>
    <row r="954" spans="1:8" x14ac:dyDescent="0.25">
      <c r="A954" s="15"/>
      <c r="B954" s="9"/>
      <c r="C954" s="10">
        <f>IF(B954="","",IFERROR(INDEX('部品'!$B$13:$B$312,MATCH(B954,'部品'!$A$13:$A$312,0)),"未登録の部品番号"))</f>
      </c>
      <c r="D954" s="9"/>
      <c r="E954" s="9"/>
      <c r="F954" s="9"/>
      <c r="G954" s="9"/>
      <c r="H954" s="9"/>
    </row>
    <row r="955" spans="1:8" x14ac:dyDescent="0.25">
      <c r="A955" s="15"/>
      <c r="B955" s="9"/>
      <c r="C955" s="10">
        <f>IF(B955="","",IFERROR(INDEX('部品'!$B$13:$B$312,MATCH(B955,'部品'!$A$13:$A$312,0)),"未登録の部品番号"))</f>
      </c>
      <c r="D955" s="9"/>
      <c r="E955" s="9"/>
      <c r="F955" s="9"/>
      <c r="G955" s="9"/>
      <c r="H955" s="9"/>
    </row>
    <row r="956" spans="1:8" x14ac:dyDescent="0.25">
      <c r="A956" s="15"/>
      <c r="B956" s="9"/>
      <c r="C956" s="10">
        <f>IF(B956="","",IFERROR(INDEX('部品'!$B$13:$B$312,MATCH(B956,'部品'!$A$13:$A$312,0)),"未登録の部品番号"))</f>
      </c>
      <c r="D956" s="9"/>
      <c r="E956" s="9"/>
      <c r="F956" s="9"/>
      <c r="G956" s="9"/>
      <c r="H956" s="9"/>
    </row>
    <row r="957" spans="1:8" x14ac:dyDescent="0.25">
      <c r="A957" s="15"/>
      <c r="B957" s="9"/>
      <c r="C957" s="10">
        <f>IF(B957="","",IFERROR(INDEX('部品'!$B$13:$B$312,MATCH(B957,'部品'!$A$13:$A$312,0)),"未登録の部品番号"))</f>
      </c>
      <c r="D957" s="9"/>
      <c r="E957" s="9"/>
      <c r="F957" s="9"/>
      <c r="G957" s="9"/>
      <c r="H957" s="9"/>
    </row>
    <row r="958" spans="1:8" x14ac:dyDescent="0.25">
      <c r="A958" s="15"/>
      <c r="B958" s="9"/>
      <c r="C958" s="10">
        <f>IF(B958="","",IFERROR(INDEX('部品'!$B$13:$B$312,MATCH(B958,'部品'!$A$13:$A$312,0)),"未登録の部品番号"))</f>
      </c>
      <c r="D958" s="9"/>
      <c r="E958" s="9"/>
      <c r="F958" s="9"/>
      <c r="G958" s="9"/>
      <c r="H958" s="9"/>
    </row>
    <row r="959" spans="1:8" x14ac:dyDescent="0.25">
      <c r="A959" s="15"/>
      <c r="B959" s="9"/>
      <c r="C959" s="10">
        <f>IF(B959="","",IFERROR(INDEX('部品'!$B$13:$B$312,MATCH(B959,'部品'!$A$13:$A$312,0)),"未登録の部品番号"))</f>
      </c>
      <c r="D959" s="9"/>
      <c r="E959" s="9"/>
      <c r="F959" s="9"/>
      <c r="G959" s="9"/>
      <c r="H959" s="9"/>
    </row>
    <row r="960" spans="1:8" x14ac:dyDescent="0.25">
      <c r="A960" s="15"/>
      <c r="B960" s="9"/>
      <c r="C960" s="10">
        <f>IF(B960="","",IFERROR(INDEX('部品'!$B$13:$B$312,MATCH(B960,'部品'!$A$13:$A$312,0)),"未登録の部品番号"))</f>
      </c>
      <c r="D960" s="9"/>
      <c r="E960" s="9"/>
      <c r="F960" s="9"/>
      <c r="G960" s="9"/>
      <c r="H960" s="9"/>
    </row>
    <row r="961" spans="1:8" x14ac:dyDescent="0.25">
      <c r="A961" s="15"/>
      <c r="B961" s="9"/>
      <c r="C961" s="10">
        <f>IF(B961="","",IFERROR(INDEX('部品'!$B$13:$B$312,MATCH(B961,'部品'!$A$13:$A$312,0)),"未登録の部品番号"))</f>
      </c>
      <c r="D961" s="9"/>
      <c r="E961" s="9"/>
      <c r="F961" s="9"/>
      <c r="G961" s="9"/>
      <c r="H961" s="9"/>
    </row>
    <row r="962" spans="1:8" x14ac:dyDescent="0.25">
      <c r="A962" s="15"/>
      <c r="B962" s="9"/>
      <c r="C962" s="10">
        <f>IF(B962="","",IFERROR(INDEX('部品'!$B$13:$B$312,MATCH(B962,'部品'!$A$13:$A$312,0)),"未登録の部品番号"))</f>
      </c>
      <c r="D962" s="9"/>
      <c r="E962" s="9"/>
      <c r="F962" s="9"/>
      <c r="G962" s="9"/>
      <c r="H962" s="9"/>
    </row>
    <row r="963" spans="1:8" x14ac:dyDescent="0.25">
      <c r="A963" s="15"/>
      <c r="B963" s="9"/>
      <c r="C963" s="10">
        <f>IF(B963="","",IFERROR(INDEX('部品'!$B$13:$B$312,MATCH(B963,'部品'!$A$13:$A$312,0)),"未登録の部品番号"))</f>
      </c>
      <c r="D963" s="9"/>
      <c r="E963" s="9"/>
      <c r="F963" s="9"/>
      <c r="G963" s="9"/>
      <c r="H963" s="9"/>
    </row>
    <row r="964" spans="1:8" x14ac:dyDescent="0.25">
      <c r="A964" s="15"/>
      <c r="B964" s="9"/>
      <c r="C964" s="10">
        <f>IF(B964="","",IFERROR(INDEX('部品'!$B$13:$B$312,MATCH(B964,'部品'!$A$13:$A$312,0)),"未登録の部品番号"))</f>
      </c>
      <c r="D964" s="9"/>
      <c r="E964" s="9"/>
      <c r="F964" s="9"/>
      <c r="G964" s="9"/>
      <c r="H964" s="9"/>
    </row>
    <row r="965" spans="1:8" x14ac:dyDescent="0.25">
      <c r="A965" s="15"/>
      <c r="B965" s="9"/>
      <c r="C965" s="10">
        <f>IF(B965="","",IFERROR(INDEX('部品'!$B$13:$B$312,MATCH(B965,'部品'!$A$13:$A$312,0)),"未登録の部品番号"))</f>
      </c>
      <c r="D965" s="9"/>
      <c r="E965" s="9"/>
      <c r="F965" s="9"/>
      <c r="G965" s="9"/>
      <c r="H965" s="9"/>
    </row>
    <row r="966" spans="1:8" x14ac:dyDescent="0.25">
      <c r="A966" s="15"/>
      <c r="B966" s="9"/>
      <c r="C966" s="10">
        <f>IF(B966="","",IFERROR(INDEX('部品'!$B$13:$B$312,MATCH(B966,'部品'!$A$13:$A$312,0)),"未登録の部品番号"))</f>
      </c>
      <c r="D966" s="9"/>
      <c r="E966" s="9"/>
      <c r="F966" s="9"/>
      <c r="G966" s="9"/>
      <c r="H966" s="9"/>
    </row>
    <row r="967" spans="1:8" x14ac:dyDescent="0.25">
      <c r="A967" s="15"/>
      <c r="B967" s="9"/>
      <c r="C967" s="10">
        <f>IF(B967="","",IFERROR(INDEX('部品'!$B$13:$B$312,MATCH(B967,'部品'!$A$13:$A$312,0)),"未登録の部品番号"))</f>
      </c>
      <c r="D967" s="9"/>
      <c r="E967" s="9"/>
      <c r="F967" s="9"/>
      <c r="G967" s="9"/>
      <c r="H967" s="9"/>
    </row>
    <row r="968" spans="1:8" x14ac:dyDescent="0.25">
      <c r="A968" s="15"/>
      <c r="B968" s="9"/>
      <c r="C968" s="10">
        <f>IF(B968="","",IFERROR(INDEX('部品'!$B$13:$B$312,MATCH(B968,'部品'!$A$13:$A$312,0)),"未登録の部品番号"))</f>
      </c>
      <c r="D968" s="9"/>
      <c r="E968" s="9"/>
      <c r="F968" s="9"/>
      <c r="G968" s="9"/>
      <c r="H968" s="9"/>
    </row>
    <row r="969" spans="1:8" x14ac:dyDescent="0.25">
      <c r="A969" s="15"/>
      <c r="B969" s="9"/>
      <c r="C969" s="10">
        <f>IF(B969="","",IFERROR(INDEX('部品'!$B$13:$B$312,MATCH(B969,'部品'!$A$13:$A$312,0)),"未登録の部品番号"))</f>
      </c>
      <c r="D969" s="9"/>
      <c r="E969" s="9"/>
      <c r="F969" s="9"/>
      <c r="G969" s="9"/>
      <c r="H969" s="9"/>
    </row>
    <row r="970" spans="1:8" x14ac:dyDescent="0.25">
      <c r="A970" s="15"/>
      <c r="B970" s="9"/>
      <c r="C970" s="10">
        <f>IF(B970="","",IFERROR(INDEX('部品'!$B$13:$B$312,MATCH(B970,'部品'!$A$13:$A$312,0)),"未登録の部品番号"))</f>
      </c>
      <c r="D970" s="9"/>
      <c r="E970" s="9"/>
      <c r="F970" s="9"/>
      <c r="G970" s="9"/>
      <c r="H970" s="9"/>
    </row>
    <row r="971" spans="1:8" x14ac:dyDescent="0.25">
      <c r="A971" s="15"/>
      <c r="B971" s="9"/>
      <c r="C971" s="10">
        <f>IF(B971="","",IFERROR(INDEX('部品'!$B$13:$B$312,MATCH(B971,'部品'!$A$13:$A$312,0)),"未登録の部品番号"))</f>
      </c>
      <c r="D971" s="9"/>
      <c r="E971" s="9"/>
      <c r="F971" s="9"/>
      <c r="G971" s="9"/>
      <c r="H971" s="9"/>
    </row>
    <row r="972" spans="1:8" x14ac:dyDescent="0.25">
      <c r="A972" s="15"/>
      <c r="B972" s="9"/>
      <c r="C972" s="10">
        <f>IF(B972="","",IFERROR(INDEX('部品'!$B$13:$B$312,MATCH(B972,'部品'!$A$13:$A$312,0)),"未登録の部品番号"))</f>
      </c>
      <c r="D972" s="9"/>
      <c r="E972" s="9"/>
      <c r="F972" s="9"/>
      <c r="G972" s="9"/>
      <c r="H972" s="9"/>
    </row>
    <row r="973" spans="1:8" x14ac:dyDescent="0.25">
      <c r="A973" s="15"/>
      <c r="B973" s="9"/>
      <c r="C973" s="10">
        <f>IF(B973="","",IFERROR(INDEX('部品'!$B$13:$B$312,MATCH(B973,'部品'!$A$13:$A$312,0)),"未登録の部品番号"))</f>
      </c>
      <c r="D973" s="9"/>
      <c r="E973" s="9"/>
      <c r="F973" s="9"/>
      <c r="G973" s="9"/>
      <c r="H973" s="9"/>
    </row>
    <row r="974" spans="1:8" x14ac:dyDescent="0.25">
      <c r="A974" s="15"/>
      <c r="B974" s="9"/>
      <c r="C974" s="10">
        <f>IF(B974="","",IFERROR(INDEX('部品'!$B$13:$B$312,MATCH(B974,'部品'!$A$13:$A$312,0)),"未登録の部品番号"))</f>
      </c>
      <c r="D974" s="9"/>
      <c r="E974" s="9"/>
      <c r="F974" s="9"/>
      <c r="G974" s="9"/>
      <c r="H974" s="9"/>
    </row>
    <row r="975" spans="1:8" x14ac:dyDescent="0.25">
      <c r="A975" s="15"/>
      <c r="B975" s="9"/>
      <c r="C975" s="10">
        <f>IF(B975="","",IFERROR(INDEX('部品'!$B$13:$B$312,MATCH(B975,'部品'!$A$13:$A$312,0)),"未登録の部品番号"))</f>
      </c>
      <c r="D975" s="9"/>
      <c r="E975" s="9"/>
      <c r="F975" s="9"/>
      <c r="G975" s="9"/>
      <c r="H975" s="9"/>
    </row>
    <row r="976" spans="1:8" x14ac:dyDescent="0.25">
      <c r="A976" s="15"/>
      <c r="B976" s="9"/>
      <c r="C976" s="10">
        <f>IF(B976="","",IFERROR(INDEX('部品'!$B$13:$B$312,MATCH(B976,'部品'!$A$13:$A$312,0)),"未登録の部品番号"))</f>
      </c>
      <c r="D976" s="9"/>
      <c r="E976" s="9"/>
      <c r="F976" s="9"/>
      <c r="G976" s="9"/>
      <c r="H976" s="9"/>
    </row>
    <row r="977" spans="1:8" x14ac:dyDescent="0.25">
      <c r="A977" s="15"/>
      <c r="B977" s="9"/>
      <c r="C977" s="10">
        <f>IF(B977="","",IFERROR(INDEX('部品'!$B$13:$B$312,MATCH(B977,'部品'!$A$13:$A$312,0)),"未登録の部品番号"))</f>
      </c>
      <c r="D977" s="9"/>
      <c r="E977" s="9"/>
      <c r="F977" s="9"/>
      <c r="G977" s="9"/>
      <c r="H977" s="9"/>
    </row>
    <row r="978" spans="1:8" x14ac:dyDescent="0.25">
      <c r="A978" s="15"/>
      <c r="B978" s="9"/>
      <c r="C978" s="10">
        <f>IF(B978="","",IFERROR(INDEX('部品'!$B$13:$B$312,MATCH(B978,'部品'!$A$13:$A$312,0)),"未登録の部品番号"))</f>
      </c>
      <c r="D978" s="9"/>
      <c r="E978" s="9"/>
      <c r="F978" s="9"/>
      <c r="G978" s="9"/>
      <c r="H978" s="9"/>
    </row>
    <row r="979" spans="1:8" x14ac:dyDescent="0.25">
      <c r="A979" s="15"/>
      <c r="B979" s="9"/>
      <c r="C979" s="10">
        <f>IF(B979="","",IFERROR(INDEX('部品'!$B$13:$B$312,MATCH(B979,'部品'!$A$13:$A$312,0)),"未登録の部品番号"))</f>
      </c>
      <c r="D979" s="9"/>
      <c r="E979" s="9"/>
      <c r="F979" s="9"/>
      <c r="G979" s="9"/>
      <c r="H979" s="9"/>
    </row>
    <row r="980" spans="1:8" x14ac:dyDescent="0.25">
      <c r="A980" s="15"/>
      <c r="B980" s="9"/>
      <c r="C980" s="10">
        <f>IF(B980="","",IFERROR(INDEX('部品'!$B$13:$B$312,MATCH(B980,'部品'!$A$13:$A$312,0)),"未登録の部品番号"))</f>
      </c>
      <c r="D980" s="9"/>
      <c r="E980" s="9"/>
      <c r="F980" s="9"/>
      <c r="G980" s="9"/>
      <c r="H980" s="9"/>
    </row>
    <row r="981" spans="1:8" x14ac:dyDescent="0.25">
      <c r="A981" s="15"/>
      <c r="B981" s="9"/>
      <c r="C981" s="10">
        <f>IF(B981="","",IFERROR(INDEX('部品'!$B$13:$B$312,MATCH(B981,'部品'!$A$13:$A$312,0)),"未登録の部品番号"))</f>
      </c>
      <c r="D981" s="9"/>
      <c r="E981" s="9"/>
      <c r="F981" s="9"/>
      <c r="G981" s="9"/>
      <c r="H981" s="9"/>
    </row>
    <row r="982" spans="1:8" x14ac:dyDescent="0.25">
      <c r="A982" s="15"/>
      <c r="B982" s="9"/>
      <c r="C982" s="10">
        <f>IF(B982="","",IFERROR(INDEX('部品'!$B$13:$B$312,MATCH(B982,'部品'!$A$13:$A$312,0)),"未登録の部品番号"))</f>
      </c>
      <c r="D982" s="9"/>
      <c r="E982" s="9"/>
      <c r="F982" s="9"/>
      <c r="G982" s="9"/>
      <c r="H982" s="9"/>
    </row>
    <row r="983" spans="1:8" x14ac:dyDescent="0.25">
      <c r="A983" s="15"/>
      <c r="B983" s="9"/>
      <c r="C983" s="10">
        <f>IF(B983="","",IFERROR(INDEX('部品'!$B$13:$B$312,MATCH(B983,'部品'!$A$13:$A$312,0)),"未登録の部品番号"))</f>
      </c>
      <c r="D983" s="9"/>
      <c r="E983" s="9"/>
      <c r="F983" s="9"/>
      <c r="G983" s="9"/>
      <c r="H983" s="9"/>
    </row>
    <row r="984" spans="1:8" x14ac:dyDescent="0.25">
      <c r="A984" s="15"/>
      <c r="B984" s="9"/>
      <c r="C984" s="10">
        <f>IF(B984="","",IFERROR(INDEX('部品'!$B$13:$B$312,MATCH(B984,'部品'!$A$13:$A$312,0)),"未登録の部品番号"))</f>
      </c>
      <c r="D984" s="9"/>
      <c r="E984" s="9"/>
      <c r="F984" s="9"/>
      <c r="G984" s="9"/>
      <c r="H984" s="9"/>
    </row>
    <row r="985" spans="1:8" x14ac:dyDescent="0.25">
      <c r="A985" s="15"/>
      <c r="B985" s="9"/>
      <c r="C985" s="10">
        <f>IF(B985="","",IFERROR(INDEX('部品'!$B$13:$B$312,MATCH(B985,'部品'!$A$13:$A$312,0)),"未登録の部品番号"))</f>
      </c>
      <c r="D985" s="9"/>
      <c r="E985" s="9"/>
      <c r="F985" s="9"/>
      <c r="G985" s="9"/>
      <c r="H985" s="9"/>
    </row>
    <row r="986" spans="1:8" x14ac:dyDescent="0.25">
      <c r="A986" s="15"/>
      <c r="B986" s="9"/>
      <c r="C986" s="10">
        <f>IF(B986="","",IFERROR(INDEX('部品'!$B$13:$B$312,MATCH(B986,'部品'!$A$13:$A$312,0)),"未登録の部品番号"))</f>
      </c>
      <c r="D986" s="9"/>
      <c r="E986" s="9"/>
      <c r="F986" s="9"/>
      <c r="G986" s="9"/>
      <c r="H986" s="9"/>
    </row>
    <row r="987" spans="1:8" x14ac:dyDescent="0.25">
      <c r="A987" s="15"/>
      <c r="B987" s="9"/>
      <c r="C987" s="10">
        <f>IF(B987="","",IFERROR(INDEX('部品'!$B$13:$B$312,MATCH(B987,'部品'!$A$13:$A$312,0)),"未登録の部品番号"))</f>
      </c>
      <c r="D987" s="9"/>
      <c r="E987" s="9"/>
      <c r="F987" s="9"/>
      <c r="G987" s="9"/>
      <c r="H987" s="9"/>
    </row>
    <row r="988" spans="1:8" x14ac:dyDescent="0.25">
      <c r="A988" s="15"/>
      <c r="B988" s="9"/>
      <c r="C988" s="10">
        <f>IF(B988="","",IFERROR(INDEX('部品'!$B$13:$B$312,MATCH(B988,'部品'!$A$13:$A$312,0)),"未登録の部品番号"))</f>
      </c>
      <c r="D988" s="9"/>
      <c r="E988" s="9"/>
      <c r="F988" s="9"/>
      <c r="G988" s="9"/>
      <c r="H988" s="9"/>
    </row>
    <row r="989" spans="1:8" x14ac:dyDescent="0.25">
      <c r="A989" s="15"/>
      <c r="B989" s="9"/>
      <c r="C989" s="10">
        <f>IF(B989="","",IFERROR(INDEX('部品'!$B$13:$B$312,MATCH(B989,'部品'!$A$13:$A$312,0)),"未登録の部品番号"))</f>
      </c>
      <c r="D989" s="9"/>
      <c r="E989" s="9"/>
      <c r="F989" s="9"/>
      <c r="G989" s="9"/>
      <c r="H989" s="9"/>
    </row>
    <row r="990" spans="1:8" x14ac:dyDescent="0.25">
      <c r="A990" s="15"/>
      <c r="B990" s="9"/>
      <c r="C990" s="10">
        <f>IF(B990="","",IFERROR(INDEX('部品'!$B$13:$B$312,MATCH(B990,'部品'!$A$13:$A$312,0)),"未登録の部品番号"))</f>
      </c>
      <c r="D990" s="9"/>
      <c r="E990" s="9"/>
      <c r="F990" s="9"/>
      <c r="G990" s="9"/>
      <c r="H990" s="9"/>
    </row>
    <row r="991" spans="1:8" x14ac:dyDescent="0.25">
      <c r="A991" s="15"/>
      <c r="B991" s="9"/>
      <c r="C991" s="10">
        <f>IF(B991="","",IFERROR(INDEX('部品'!$B$13:$B$312,MATCH(B991,'部品'!$A$13:$A$312,0)),"未登録の部品番号"))</f>
      </c>
      <c r="D991" s="9"/>
      <c r="E991" s="9"/>
      <c r="F991" s="9"/>
      <c r="G991" s="9"/>
      <c r="H991" s="9"/>
    </row>
    <row r="992" spans="1:8" x14ac:dyDescent="0.25">
      <c r="A992" s="15"/>
      <c r="B992" s="9"/>
      <c r="C992" s="10">
        <f>IF(B992="","",IFERROR(INDEX('部品'!$B$13:$B$312,MATCH(B992,'部品'!$A$13:$A$312,0)),"未登録の部品番号"))</f>
      </c>
      <c r="D992" s="9"/>
      <c r="E992" s="9"/>
      <c r="F992" s="9"/>
      <c r="G992" s="9"/>
      <c r="H992" s="9"/>
    </row>
    <row r="993" spans="1:8" x14ac:dyDescent="0.25">
      <c r="A993" s="15"/>
      <c r="B993" s="9"/>
      <c r="C993" s="10">
        <f>IF(B993="","",IFERROR(INDEX('部品'!$B$13:$B$312,MATCH(B993,'部品'!$A$13:$A$312,0)),"未登録の部品番号"))</f>
      </c>
      <c r="D993" s="9"/>
      <c r="E993" s="9"/>
      <c r="F993" s="9"/>
      <c r="G993" s="9"/>
      <c r="H993" s="9"/>
    </row>
    <row r="994" spans="1:8" x14ac:dyDescent="0.25">
      <c r="A994" s="15"/>
      <c r="B994" s="9"/>
      <c r="C994" s="10">
        <f>IF(B994="","",IFERROR(INDEX('部品'!$B$13:$B$312,MATCH(B994,'部品'!$A$13:$A$312,0)),"未登録の部品番号"))</f>
      </c>
      <c r="D994" s="9"/>
      <c r="E994" s="9"/>
      <c r="F994" s="9"/>
      <c r="G994" s="9"/>
      <c r="H994" s="9"/>
    </row>
    <row r="995" spans="1:8" x14ac:dyDescent="0.25">
      <c r="A995" s="15"/>
      <c r="B995" s="9"/>
      <c r="C995" s="10">
        <f>IF(B995="","",IFERROR(INDEX('部品'!$B$13:$B$312,MATCH(B995,'部品'!$A$13:$A$312,0)),"未登録の部品番号"))</f>
      </c>
      <c r="D995" s="9"/>
      <c r="E995" s="9"/>
      <c r="F995" s="9"/>
      <c r="G995" s="9"/>
      <c r="H995" s="9"/>
    </row>
    <row r="996" spans="1:8" x14ac:dyDescent="0.25">
      <c r="A996" s="15"/>
      <c r="B996" s="9"/>
      <c r="C996" s="10">
        <f>IF(B996="","",IFERROR(INDEX('部品'!$B$13:$B$312,MATCH(B996,'部品'!$A$13:$A$312,0)),"未登録の部品番号"))</f>
      </c>
      <c r="D996" s="9"/>
      <c r="E996" s="9"/>
      <c r="F996" s="9"/>
      <c r="G996" s="9"/>
      <c r="H996" s="9"/>
    </row>
    <row r="997" spans="1:8" x14ac:dyDescent="0.25">
      <c r="A997" s="15"/>
      <c r="B997" s="9"/>
      <c r="C997" s="10">
        <f>IF(B997="","",IFERROR(INDEX('部品'!$B$13:$B$312,MATCH(B997,'部品'!$A$13:$A$312,0)),"未登録の部品番号"))</f>
      </c>
      <c r="D997" s="9"/>
      <c r="E997" s="9"/>
      <c r="F997" s="9"/>
      <c r="G997" s="9"/>
      <c r="H997" s="9"/>
    </row>
    <row r="998" spans="1:8" x14ac:dyDescent="0.25">
      <c r="A998" s="15"/>
      <c r="B998" s="9"/>
      <c r="C998" s="10">
        <f>IF(B998="","",IFERROR(INDEX('部品'!$B$13:$B$312,MATCH(B998,'部品'!$A$13:$A$312,0)),"未登録の部品番号"))</f>
      </c>
      <c r="D998" s="9"/>
      <c r="E998" s="9"/>
      <c r="F998" s="9"/>
      <c r="G998" s="9"/>
      <c r="H998" s="9"/>
    </row>
    <row r="999" spans="1:8" x14ac:dyDescent="0.25">
      <c r="A999" s="15"/>
      <c r="B999" s="9"/>
      <c r="C999" s="10">
        <f>IF(B999="","",IFERROR(INDEX('部品'!$B$13:$B$312,MATCH(B999,'部品'!$A$13:$A$312,0)),"未登録の部品番号"))</f>
      </c>
      <c r="D999" s="9"/>
      <c r="E999" s="9"/>
      <c r="F999" s="9"/>
      <c r="G999" s="9"/>
      <c r="H999" s="9"/>
    </row>
    <row r="1000" spans="1:8" x14ac:dyDescent="0.25">
      <c r="A1000" s="15"/>
      <c r="B1000" s="9"/>
      <c r="C1000" s="10">
        <f>IF(B1000="","",IFERROR(INDEX('部品'!$B$13:$B$312,MATCH(B1000,'部品'!$A$13:$A$312,0)),"未登録の部品番号"))</f>
      </c>
      <c r="D1000" s="9"/>
      <c r="E1000" s="9"/>
      <c r="F1000" s="9"/>
      <c r="G1000" s="9"/>
      <c r="H1000" s="9"/>
    </row>
    <row r="1001" spans="1:8" x14ac:dyDescent="0.25">
      <c r="A1001" s="15"/>
      <c r="B1001" s="9"/>
      <c r="C1001" s="10">
        <f>IF(B1001="","",IFERROR(INDEX('部品'!$B$13:$B$312,MATCH(B1001,'部品'!$A$13:$A$312,0)),"未登録の部品番号"))</f>
      </c>
      <c r="D1001" s="9"/>
      <c r="E1001" s="9"/>
      <c r="F1001" s="9"/>
      <c r="G1001" s="9"/>
      <c r="H1001" s="9"/>
    </row>
    <row r="1002" spans="1:8" x14ac:dyDescent="0.25">
      <c r="A1002" s="15"/>
      <c r="B1002" s="9"/>
      <c r="C1002" s="10">
        <f>IF(B1002="","",IFERROR(INDEX('部品'!$B$13:$B$312,MATCH(B1002,'部品'!$A$13:$A$312,0)),"未登録の部品番号"))</f>
      </c>
      <c r="D1002" s="9"/>
      <c r="E1002" s="9"/>
      <c r="F1002" s="9"/>
      <c r="G1002" s="9"/>
      <c r="H1002" s="9"/>
    </row>
    <row r="1003" spans="1:8" x14ac:dyDescent="0.25">
      <c r="A1003" s="15"/>
      <c r="B1003" s="9"/>
      <c r="C1003" s="10">
        <f>IF(B1003="","",IFERROR(INDEX('部品'!$B$13:$B$312,MATCH(B1003,'部品'!$A$13:$A$312,0)),"未登録の部品番号"))</f>
      </c>
      <c r="D1003" s="9"/>
      <c r="E1003" s="9"/>
      <c r="F1003" s="9"/>
      <c r="G1003" s="9"/>
      <c r="H1003" s="9"/>
    </row>
    <row r="1004" spans="1:8" x14ac:dyDescent="0.25">
      <c r="A1004" s="15"/>
      <c r="B1004" s="9"/>
      <c r="C1004" s="10">
        <f>IF(B1004="","",IFERROR(INDEX('部品'!$B$13:$B$312,MATCH(B1004,'部品'!$A$13:$A$312,0)),"未登録の部品番号"))</f>
      </c>
      <c r="D1004" s="9"/>
      <c r="E1004" s="9"/>
      <c r="F1004" s="9"/>
      <c r="G1004" s="9"/>
      <c r="H1004" s="9"/>
    </row>
  </sheetData>
  <mergeCells count="2">
    <mergeCell ref="A1:H1"/>
    <mergeCell ref="A2:H2"/>
  </mergeCells>
  <dataValidations count="1">
    <dataValidation type="list" allowBlank="1" sqref="D5:D1004">
      <formula1>"入庫,出庫"</formula1>
    </dataValidation>
  </dataValidation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部品</vt:lpstr>
      <vt:lpstr>入出庫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